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90" yWindow="45" windowWidth="19140" windowHeight="2940" tabRatio="881" activeTab="2"/>
  </bookViews>
  <sheets>
    <sheet name="Instructions" sheetId="13" r:id="rId1"/>
    <sheet name="Budget Checklist" sheetId="12" r:id="rId2"/>
    <sheet name="BUDGET" sheetId="2" r:id="rId3"/>
    <sheet name="Salary" sheetId="1" r:id="rId4"/>
    <sheet name="PersonnelBenefits" sheetId="3" r:id="rId5"/>
    <sheet name="Travel" sheetId="4" r:id="rId6"/>
    <sheet name="EquipmentHardware" sheetId="5" r:id="rId7"/>
    <sheet name="Hardware Table" sheetId="10" r:id="rId8"/>
    <sheet name="SuppliesMaterialsSW" sheetId="6" r:id="rId9"/>
    <sheet name="Software Table" sheetId="11" r:id="rId10"/>
    <sheet name="Contractual" sheetId="7" r:id="rId11"/>
    <sheet name="General Operating" sheetId="8" r:id="rId12"/>
    <sheet name="Indirect" sheetId="9" r:id="rId13"/>
  </sheets>
  <calcPr calcId="125725"/>
</workbook>
</file>

<file path=xl/calcChain.xml><?xml version="1.0" encoding="utf-8"?>
<calcChain xmlns="http://schemas.openxmlformats.org/spreadsheetml/2006/main">
  <c r="C2" i="5"/>
  <c r="B2"/>
  <c r="B2" i="3"/>
  <c r="C15" i="4"/>
  <c r="D4"/>
  <c r="D5"/>
  <c r="D6"/>
  <c r="D7"/>
  <c r="D8"/>
  <c r="D9"/>
  <c r="D10"/>
  <c r="D35" i="11"/>
  <c r="D24" i="10"/>
  <c r="D19" i="11"/>
  <c r="D33" i="10"/>
  <c r="C36" s="1"/>
  <c r="D20"/>
  <c r="C20"/>
  <c r="D18"/>
  <c r="D2" i="3" l="1"/>
  <c r="D2" i="6"/>
  <c r="D14" i="4" l="1"/>
  <c r="D13"/>
  <c r="D11"/>
  <c r="C8" i="2" l="1"/>
  <c r="B8"/>
  <c r="C5"/>
  <c r="B5"/>
  <c r="C3" i="7"/>
  <c r="C7" i="2" s="1"/>
  <c r="B3" i="7"/>
  <c r="B7" i="2" s="1"/>
  <c r="C4"/>
  <c r="B15" i="4"/>
  <c r="B4" i="2" s="1"/>
  <c r="D2" i="4"/>
  <c r="D2" i="5"/>
  <c r="D2" i="8"/>
  <c r="D2" i="7"/>
  <c r="D3" i="6"/>
  <c r="C4"/>
  <c r="C6" i="2" s="1"/>
  <c r="B4" i="6"/>
  <c r="B6" i="2" s="1"/>
  <c r="C3"/>
  <c r="B3"/>
  <c r="D3" i="1"/>
  <c r="D4"/>
  <c r="D2"/>
  <c r="C5"/>
  <c r="C2" i="2" s="1"/>
  <c r="B5" i="1"/>
  <c r="B2" i="2" s="1"/>
  <c r="D5" i="1" l="1"/>
  <c r="D5" i="2"/>
  <c r="D7"/>
  <c r="D3" i="7"/>
  <c r="D2" i="2"/>
  <c r="D15" i="4"/>
  <c r="D4" i="2"/>
  <c r="D8"/>
  <c r="D3"/>
  <c r="D6"/>
  <c r="B9"/>
  <c r="C9"/>
  <c r="C14" l="1"/>
  <c r="C13" s="1"/>
  <c r="B14"/>
  <c r="D9"/>
  <c r="D4" i="6"/>
  <c r="B13" i="2" l="1"/>
  <c r="G9"/>
  <c r="F6" s="1"/>
  <c r="B12"/>
  <c r="D14"/>
</calcChain>
</file>

<file path=xl/sharedStrings.xml><?xml version="1.0" encoding="utf-8"?>
<sst xmlns="http://schemas.openxmlformats.org/spreadsheetml/2006/main" count="191" uniqueCount="148">
  <si>
    <t>Account Name</t>
  </si>
  <si>
    <t>EETT Funds</t>
  </si>
  <si>
    <t>Local Funds</t>
  </si>
  <si>
    <t>Project Total Funds</t>
  </si>
  <si>
    <t>Personnel Salary/Wages</t>
  </si>
  <si>
    <t>Personnel Benefits</t>
  </si>
  <si>
    <t>Travel</t>
  </si>
  <si>
    <t>Equipment/Hardware</t>
  </si>
  <si>
    <t>Supplies &amp; Materials/Software</t>
  </si>
  <si>
    <t>General Operating Costs</t>
  </si>
  <si>
    <t>TOTALS</t>
  </si>
  <si>
    <t xml:space="preserve"> </t>
  </si>
  <si>
    <t>General Operating Expense</t>
  </si>
  <si>
    <t>TRC HARDWARE TABLE</t>
  </si>
  <si>
    <t>FACILITATOR EQUIPMENT</t>
  </si>
  <si>
    <t>NUMBER of UNITS</t>
  </si>
  <si>
    <t>ESTIMATED COST</t>
  </si>
  <si>
    <t>Total</t>
  </si>
  <si>
    <t>Laptop (incl. docking station) for Facilitator</t>
  </si>
  <si>
    <t>Webcam &amp; Headset/microphone (non-echo producing)</t>
  </si>
  <si>
    <t>USB Flash Drive</t>
  </si>
  <si>
    <t>Flip Video Camera &amp; Mini Tri-pod</t>
  </si>
  <si>
    <t>FACILITATOR EQUIPMENT SUBTOTAL</t>
  </si>
  <si>
    <t>CLASSROOM EQUIPMENT</t>
  </si>
  <si>
    <t>TOTAL</t>
  </si>
  <si>
    <t>Laptop (incl. docking station) for Teachers</t>
  </si>
  <si>
    <t xml:space="preserve"> LCD Projector</t>
  </si>
  <si>
    <t>USB Drive</t>
  </si>
  <si>
    <t>Digital Camera with Video Capability</t>
  </si>
  <si>
    <t>Printer (B/W - general classroom use)</t>
  </si>
  <si>
    <t>Minimum of 1 Computer for every 2 students (and cart if laptops are purchased)</t>
  </si>
  <si>
    <t>Classroom Audio Amplification System</t>
  </si>
  <si>
    <t>Student Response System(s) (ie. Clickers)</t>
  </si>
  <si>
    <t>Scanner</t>
  </si>
  <si>
    <t>Digital Video Camera (Flip Camera, mini DV, etc.)</t>
  </si>
  <si>
    <t>Document Camera</t>
  </si>
  <si>
    <t>USB Drives for Students</t>
  </si>
  <si>
    <t>Additional Power Supplies for student laptops</t>
  </si>
  <si>
    <t>Laptop or Projector Accessories—Cases, video cables, etc. (Be Specific)</t>
  </si>
  <si>
    <t> Other:</t>
  </si>
  <si>
    <t>OPTIONAL EQUIPMENT SUBTOTAL</t>
  </si>
  <si>
    <t>GRAND TOTAL*</t>
  </si>
  <si>
    <t>List Specific Brand/Model information for all items</t>
  </si>
  <si>
    <t>TRC SOFTWARE TABLE</t>
  </si>
  <si>
    <t>Qty</t>
  </si>
  <si>
    <t>Cost</t>
  </si>
  <si>
    <t> Microsoft Office Pro or equivalent:</t>
  </si>
  <si>
    <t> Graphic Organizer/Concept-mapping:</t>
  </si>
  <si>
    <t xml:space="preserve"> Video Editing Software:</t>
  </si>
  <si>
    <t>Desktop Publishing:</t>
  </si>
  <si>
    <t>Adobe Acrobat (if .pdf creating cannot be accomplished in Office pack):</t>
  </si>
  <si>
    <t> Microsoft Office Pro or equivalent (teacher):</t>
  </si>
  <si>
    <t> Microsoft Office Standard or equivalent (students):</t>
  </si>
  <si>
    <t xml:space="preserve"> Desktop Publishing Software:</t>
  </si>
  <si>
    <t xml:space="preserve"> Video Editing Software (iMovie, MovieMaker,etc):</t>
  </si>
  <si>
    <t xml:space="preserve"> Presentation Program if not included in Office suite   (Powerpoint, Keynote, etc.):</t>
  </si>
  <si>
    <t>SUBTOTAL FOR OPTIONAL SOFTWARE</t>
  </si>
  <si>
    <t>GRAND TOTAL FOR SOFTWARE AND SUBSCRIPTION SERVICES*</t>
  </si>
  <si>
    <t>T</t>
  </si>
  <si>
    <t>All software listed is required, except those items listed in “Optional Software”  The Software Total from this sheet should be reflected in the SW Supplies &amp; Materials Sheet.</t>
  </si>
  <si>
    <t>Software (From Software Table)</t>
  </si>
  <si>
    <t>BUDGET CHECKLIST</t>
  </si>
  <si>
    <r>
      <t>ü</t>
    </r>
    <r>
      <rPr>
        <sz val="7"/>
        <color indexed="8"/>
        <rFont val="Times New Roman"/>
        <family val="1"/>
      </rPr>
      <t xml:space="preserve">     </t>
    </r>
    <r>
      <rPr>
        <sz val="10"/>
        <color indexed="8"/>
        <rFont val="Verdana"/>
        <family val="2"/>
      </rPr>
      <t> </t>
    </r>
  </si>
  <si>
    <t>REQUIRED BUDGET ITEMS</t>
  </si>
  <si>
    <t>Substitutes and travel expenses related to 1-day state TRC Local Evaluator Training in Fall (Lawrence, KS)</t>
  </si>
  <si>
    <t>Required Hardware for facilitator, teachers and classrooms including:</t>
  </si>
  <si>
    <t>2:1 Computer/Student Ratio +Mobile Cart(s) for laptops</t>
  </si>
  <si>
    <t>Facilitator/Teacher laptops (w/wireless &amp; capability to burn DVD/CD)</t>
  </si>
  <si>
    <t>Interactive Whiteboards for all 4 classrooms</t>
  </si>
  <si>
    <t>Media Projectors for all 4 classrooms</t>
  </si>
  <si>
    <t>Digital Camera/Digital Video capable</t>
  </si>
  <si>
    <t>Digital Video Camera for Team Use</t>
  </si>
  <si>
    <t>USB Drives for Facilitator/Teacher</t>
  </si>
  <si>
    <t>WebCam for Teachers (may be integrated into laptop)</t>
  </si>
  <si>
    <t xml:space="preserve">*Grand total must equal the Equipment/Hardware Total on the budget worksheet </t>
  </si>
  <si>
    <t>* This Total should be reflected in the SW Supplies &amp; Materials Worksheet under 'Software table'</t>
  </si>
  <si>
    <r>
      <rPr>
        <b/>
        <sz val="11"/>
        <color indexed="8"/>
        <rFont val="Calibri"/>
        <family val="2"/>
      </rPr>
      <t>TRC GRANT SOFTWARE REQUIREMENTS</t>
    </r>
    <r>
      <rPr>
        <sz val="11"/>
        <color theme="1"/>
        <rFont val="Calibri"/>
        <family val="2"/>
        <scheme val="minor"/>
      </rPr>
      <t xml:space="preserve">
There are specific software resources required for the project which are outlined in the following software table.  District purchases and acquisitions for this project should be consistent with other district software standards and installations (ie. if Microsoft Office 2003 is used throughout the building, that same version should be loaded on TRC Classroom equipment).  Open source software such as Open Office, Star Office, CMAP, FreeMap, etc. or web-based software such as Google Docs, ZoHo, etc. may be substituted only if these products are part of a district wide software initiative, fully supported and with approval from KSDE.
If the district owns pre-existing licenses sufficient to support the project, that software should be listed in the table as “pre-existing” with specific title/version information, and a $0 cost associated.  
TRC Grant funds may also be used to purchase optional software or subscription based services that are in direct support of the grant activities and content area focus.  Some examples are listed in the Optional Software section.
</t>
    </r>
  </si>
  <si>
    <t>Required Travel related events:</t>
  </si>
  <si>
    <t>Optional (recommended):</t>
  </si>
  <si>
    <t>TRC Team to state or national technology conference</t>
  </si>
  <si>
    <t>Subsitutes</t>
  </si>
  <si>
    <t>Enter your Budget Checklist narrative below:</t>
  </si>
  <si>
    <t>Enter your Salary narrative below:</t>
  </si>
  <si>
    <t>Enter your Personnel Benefits narrative below:</t>
  </si>
  <si>
    <t>Enter your Travel narrative below:</t>
  </si>
  <si>
    <t>Enter your Equipment/Hardware narrative below:</t>
  </si>
  <si>
    <t>Enter your Supplies &amp; Materials narrative below (your Software narrative should be entered on the Software Table worksheet):</t>
  </si>
  <si>
    <t>Enter your Software narrative below:</t>
  </si>
  <si>
    <t>Enter your Contractual narrative below:</t>
  </si>
  <si>
    <t>Enter your General Operating narrative below:</t>
  </si>
  <si>
    <t>Enter your Indirect Costs narrative below:</t>
  </si>
  <si>
    <t>6 Days of Local Professional Development (if travel required)</t>
  </si>
  <si>
    <r>
      <t xml:space="preserve">At least a .5 FTE Facilitator </t>
    </r>
    <r>
      <rPr>
        <sz val="10"/>
        <color indexed="8"/>
        <rFont val="Verdana"/>
        <family val="2"/>
      </rPr>
      <t xml:space="preserve"> (May be funded thru Grant or local funds)</t>
    </r>
  </si>
  <si>
    <t>Substitutes and travel expenses for the required 6 Days of Local Professional Development coordinated by Facilitator</t>
  </si>
  <si>
    <t>Substitutes and travel expenses for (2) 1-day state TRC Team to attend Events held in Central KS for TRC Teams (September, and Celebration Events)</t>
  </si>
  <si>
    <t>Needed Hardware/Software for facilitator, teachers, and classrooms</t>
  </si>
  <si>
    <t>ALTEC Contractual for Statewide TRC Events, Project Evaluation, and Project Management at 8.5% of Total Grant Amount</t>
  </si>
  <si>
    <t>Indrect Costs limited to 3.35% of Grant funds, and 3.35% of Local funds</t>
  </si>
  <si>
    <t>Enter your Budget Overview Narrative  below:</t>
  </si>
  <si>
    <t>Facilitator Institute, Lawrence, KS (3 days)</t>
  </si>
  <si>
    <t>TRC November Facilitator Institute, Lawrence, KS (1 day)</t>
  </si>
  <si>
    <t xml:space="preserve">TRC March Facilitator Institute Pre-MACE, Manhattan, KS </t>
  </si>
  <si>
    <t>TRC Team Celebration Showcase, Central Location (1 day)</t>
  </si>
  <si>
    <t>TRC Team: September TRC Conference, Manhattan, KS (1 day) (Any/All TRC Teacher participants-- determined at the local level)</t>
  </si>
  <si>
    <t>iPad/iPod Touch/MP3 Players</t>
  </si>
  <si>
    <t> Interactive White Board/Device</t>
  </si>
  <si>
    <t>eReaders (Nook, Kindle, etc.)</t>
  </si>
  <si>
    <r>
      <t xml:space="preserve">The approach for this Phase 9 project incorporates a basic premise that many classrooms may have some level of access to the desired tools, and provides for variances in the needed technologies from school to school, as well as from classroom to classroom. The intent is for applicants to specifically outline the technology(ies) needed, based on the definition below,  to create high access environments that support the types of collaborative, 21st Century approaches outlined in the grant Request for Applications.  A narrative summary of all technologies budgeted (either through grant dollars or local funding support) should be clearly outlined in the narrative section provided on the "Equipment Hardware" worksheet of this spreadsheet.
The Definition of a high level of access to technology in the classroom is defined as:
1. a minimum of 1 Computer for Every 2 Students in participating classrooms
2. a teacher laptop computer and LCD projector in each participating classroom
3. an interactive whiteboard, interactive projector, or interactive tablet device (ie. such as a SMART Airliner, Promethean ActiveSlate, Mobi, etc.) in each participating classroom
4. a minimum of 1 digital camera and 1 digital video camera (ie. FLIP, Kodak Playsport, etc.) per participating classroom 
5. wireless internet access in all participating schools/classrooms (not eligible for grant funding, but can be included as locally funded support).
6. access to Web 2.0 and Collaboration tools such as Google Docs, Ning, Adobe Connect, Live Meeting, Skype, Wikispaces, Blogspot, Edmodo,Diigo, Meeting Wizard, Survey Monkey, Qualtrics Online Evaluation resource.                                                                                       Districts may leverage project funds (grant or local funding) to supplement, enhance, or provide access to the technology listed above. Wireless internet access should be provided by the district, and </t>
    </r>
    <r>
      <rPr>
        <b/>
        <sz val="10"/>
        <color rgb="FF000000"/>
        <rFont val="Verdana"/>
        <family val="2"/>
      </rPr>
      <t>can be included in the project as locally funded support</t>
    </r>
    <r>
      <rPr>
        <sz val="10"/>
        <color rgb="FF000000"/>
        <rFont val="Verdana"/>
        <family val="2"/>
      </rPr>
      <t>.</t>
    </r>
  </si>
  <si>
    <t>SUBTOTAL SOFTWARE FOR FACILITATOR</t>
  </si>
  <si>
    <t xml:space="preserve"> FACILITATOR SOFTWARE</t>
  </si>
  <si>
    <t xml:space="preserve">SOFTWARE FOR FOUR CLASSROOMS </t>
  </si>
  <si>
    <r>
      <t xml:space="preserve"> </t>
    </r>
    <r>
      <rPr>
        <sz val="10"/>
        <rFont val="Verdana"/>
        <family val="2"/>
      </rPr>
      <t>Subscription services for online resources (ie. BrainPop, Discovery Education, Atomic Learning, ComicLife, SubLime Learning, Visual Thesaurus, etc.). List all.</t>
    </r>
  </si>
  <si>
    <t>Substitutes and travel expenses related to: (2) 1-day state TRC Facilitator Institute in November 2011 (Lawrence, KS) and March 2012 (Manhattan, KS)</t>
  </si>
  <si>
    <t>Travel expenses for Facilitator to attend Intel Teaching Thinking With Technology Master Trainer Course (5 day) to be held in either Andover, Colby, Lawrence</t>
  </si>
  <si>
    <t>Travel expenses related to 3-day state TRC Summer Facilitator Institute for TRC Facilitator (Lawrence, KS)</t>
  </si>
  <si>
    <t>Ensure 25% of Grant Funds are allocated for Professional Development (Facilitator, Salaries/Fringe, Substitutes, Travel, and ALTEC Contractual)</t>
  </si>
  <si>
    <t>Facilitator Attendance at Intel Teaching Thinking With Technology (5 day-Andover, Colby or Lawrence)</t>
  </si>
  <si>
    <t>Subtotal</t>
  </si>
  <si>
    <t>ALTEC fee (8.5% of total grant)</t>
  </si>
  <si>
    <t>Indirect Costs (% of total)</t>
  </si>
  <si>
    <t>% from EETT Funds</t>
  </si>
  <si>
    <t>% from Local Funds</t>
  </si>
  <si>
    <t>Grand Totals</t>
  </si>
  <si>
    <t>Indirect costs (% entered on Indirect worksheet)</t>
  </si>
  <si>
    <t>Contractual (NOT including ALTEC fee)</t>
  </si>
  <si>
    <t>Additional Costs (calculated as percentages of total grant amount)</t>
  </si>
  <si>
    <t xml:space="preserve">Contractual* </t>
  </si>
  <si>
    <t>*do NOT include 8.5% ALTEC fee here; it will be calculated automatically on the main Budget worksheet</t>
  </si>
  <si>
    <t>The indirect cost limit is per the district restricted limit as published by school finance at</t>
  </si>
  <si>
    <t xml:space="preserve"> http://www.ksde.org/Default.aspx?tabid=1973</t>
  </si>
  <si>
    <t>Enter up to the district cost limit PERCENTAGE, not the real dollar amount</t>
  </si>
  <si>
    <t>Facilitator (minimum .5 FTE; maximum 1.0 FTE)</t>
  </si>
  <si>
    <t>Cart</t>
  </si>
  <si>
    <t xml:space="preserve">Supplies (list): </t>
  </si>
  <si>
    <t>Facilitator training for required Facilitator Institute training: $412; Facilitator Training for Intel Thinking Tools isn't needed, faciliator is already trained in this tool; TRC Team training, TRC Facilitator trainings(Nov/March and Celebration training: $800                                                                                                                                                                                                                                                    Grant Funds:  $                   Local Funds:  $</t>
  </si>
  <si>
    <t>Brand/Model:  Dell Latitude E6400</t>
  </si>
  <si>
    <t xml:space="preserve"> Graphic organizer/concept mapping (Inspiration, Kidspiration, etc.):       Smart Ideas (free with Smartboard Purchase</t>
  </si>
  <si>
    <t xml:space="preserve"> Web Page Design: District uses SchoolFusion</t>
  </si>
  <si>
    <t>Web Page Design Software: District uses SchoolFusion</t>
  </si>
  <si>
    <t>None needed</t>
  </si>
  <si>
    <t>None Needed</t>
  </si>
  <si>
    <t>left to match local</t>
  </si>
  <si>
    <t>25% of EETT funds:</t>
  </si>
  <si>
    <t>The budget assures .5 FTE for the facilitator plus stipends for teacher activities beyond contract hours. Substitute time is also budgeted to cover teachers’ time in Professional Development activities with facilitator as well as state mandated training.  The budget was developed to assure that all required equipment and some optional equipment as well as software, supplies and materials requested by teachers was included. Indirect costs have been included as per district policy.</t>
  </si>
  <si>
    <t xml:space="preserve">                                                                                                                               0.5 facililator: $23,008 in EETT Funds; &amp; 32 Sub days @ $102: $3,264 in Local Fund                                                                                                                                                                                                                                                                                                                                                                                   Grant Funds:  $23,008                   Local Funds:  $3,264</t>
  </si>
  <si>
    <t>Benefits for Project Facilitator. District benefit package includes: health insurance, group life insurance disability insurance, social security, unemployment, workers compensation, employee assistance program and early retirement.                                                                                        Facilitator benefits: $6,994 in EETT funds;  Sub benefits: $311 in Local Funds                                          Grant Funds:  $6,994                   Local Funds:  $311</t>
  </si>
  <si>
    <t xml:space="preserve"> Equipment necessary to TRC activities – Specified in “TRC Equipment and Software” table. Note: The facilitator has all required equipment and software, and all participating teachers have computers and docking stations. 
Computers for student use (Required by grant to attain at least a 2:1 student to computer ratio) 
Description: Dell Latitude E5410, 4.0GB RAM, DVD+/-RW drive and a 9-cell battery, 14.1 inch screen.  This laptop also comes with Intel Core i3 processor.                                                                                                                                                                       24 machines already acquired for classrooms for a total of 12 machines per classroom
Figured at: 24 machines@ $1,038
Grant Request (24 machines) = $24,912    Local Match:  $0               
Computers for teacher use (Required by grant for teachers’ ICT and student instruction applications)
Description: Dell Latitude E5500 It comes with 3.0GB RAM, DVD+/-RW drive, 9-cell battery, 15.4 inch screen, with 160GB hard drive.
Figured at: 4 machines @ $1,407.50  = $5,630.00                                                                                                        Note: Teacher computers are already acquired
Grant Request: $0     Local Match:  $0                                                                                                                                                                                                                                                                                                                                                                
Laptop Cart (For storage and charging computers) 
Description: Spectrum LT24 bay Laptop Cart Indigo and Dark Gray with Heavy Duty Casters
Figured at: 3 carts @ $2,100 = $6,300
Grant Request: $6,300   Local Match:  $0 
Digital cameras and Flip Video Cameras (For teacher and student use on lessons and projects)
Description: Canon Powershot A480 Digital Camera - 10 Megapixel, 3.3X Optical Zoom, 2.5" LC Display; Flip HD Video Camera 4MB 
Figured at: 4 @ $120.00 = $480; 4 @ $150.00= $600.00
Grant Request: $0      Local Match:  $1,080
Smart Boards (For classroom use)
Description: SMART Technologies SMART Board 680 Model SB680 77".  
Figured at: 4 @ $1,359.50 = $5,438
Note: SmartBoards are already acquired
Grant Request: $0 Local Match:  $0
NEC Projectors (For classroom use)
Description: NEC NP300-XGA projector
Figured at: 4@ $535 = $2,140
Note: Projectors are already acquired
Grant Request: $0     Local Match:  $0
Docking Station (Required by WPS policy for computer charging and connectivity)
Description: E/Port, Simple Port Replicator (docking station) for Latitude E series laptops Note: Docking Stations are already acquired.
Figured at: 4 @ $89.00= $356
 Grant Request: $0    Local Match:  $0
Total Equipment  
Grant Request: $24,912.00     Local Match: $7,080.00
</t>
  </si>
  <si>
    <t xml:space="preserve">Battery Warranty (Required by district policy)
Figured at: 24 @ $48.00 each = $1152.00 from Local Funds
                                                                                                                                                                                                                                     Software: Microsoft Office Suite                                                                                                                                                 Figured at: 24@ $250.00 each = $ 6,000 from Grant Funds
Grant request: $6,000   Local Funds: $1,152
</t>
  </si>
</sst>
</file>

<file path=xl/styles.xml><?xml version="1.0" encoding="utf-8"?>
<styleSheet xmlns="http://schemas.openxmlformats.org/spreadsheetml/2006/main">
  <numFmts count="1">
    <numFmt numFmtId="164" formatCode="&quot;$&quot;#,##0.00"/>
  </numFmts>
  <fonts count="15">
    <font>
      <sz val="11"/>
      <color theme="1"/>
      <name val="Calibri"/>
      <family val="2"/>
      <scheme val="minor"/>
    </font>
    <font>
      <b/>
      <sz val="11"/>
      <color indexed="8"/>
      <name val="Calibri"/>
      <family val="2"/>
    </font>
    <font>
      <sz val="10"/>
      <color indexed="8"/>
      <name val="Verdana"/>
      <family val="2"/>
    </font>
    <font>
      <b/>
      <sz val="14"/>
      <name val="Verdana"/>
      <family val="2"/>
    </font>
    <font>
      <sz val="10"/>
      <name val="Verdana"/>
      <family val="2"/>
    </font>
    <font>
      <b/>
      <sz val="10"/>
      <name val="Verdana"/>
      <family val="2"/>
    </font>
    <font>
      <sz val="7"/>
      <color indexed="8"/>
      <name val="Times New Roman"/>
      <family val="1"/>
    </font>
    <font>
      <b/>
      <sz val="11"/>
      <color theme="1"/>
      <name val="Calibri"/>
      <family val="2"/>
      <scheme val="minor"/>
    </font>
    <font>
      <b/>
      <sz val="10"/>
      <color rgb="FF000000"/>
      <name val="Verdana"/>
      <family val="2"/>
    </font>
    <font>
      <sz val="10"/>
      <color rgb="FF000000"/>
      <name val="Verdana"/>
      <family val="2"/>
    </font>
    <font>
      <b/>
      <sz val="11"/>
      <color rgb="FF000000"/>
      <name val="Verdana"/>
      <family val="2"/>
    </font>
    <font>
      <sz val="10"/>
      <color rgb="FF000000"/>
      <name val="Wingdings"/>
      <charset val="2"/>
    </font>
    <font>
      <b/>
      <sz val="14"/>
      <color rgb="FF000000"/>
      <name val="Verdana"/>
      <family val="2"/>
    </font>
    <font>
      <u/>
      <sz val="11"/>
      <color theme="10"/>
      <name val="Calibri"/>
      <family val="2"/>
      <scheme val="minor"/>
    </font>
    <font>
      <sz val="11"/>
      <color rgb="FFFF000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3" fillId="0" borderId="0" applyNumberFormat="0" applyFill="0" applyBorder="0" applyAlignment="0" applyProtection="0"/>
  </cellStyleXfs>
  <cellXfs count="127">
    <xf numFmtId="0" fontId="0" fillId="0" borderId="0" xfId="0"/>
    <xf numFmtId="0" fontId="0" fillId="2" borderId="1" xfId="0" applyFill="1" applyBorder="1"/>
    <xf numFmtId="164" fontId="0" fillId="0" borderId="0" xfId="0" applyNumberFormat="1"/>
    <xf numFmtId="0" fontId="8" fillId="3" borderId="2" xfId="0" applyFont="1" applyFill="1" applyBorder="1" applyAlignment="1">
      <alignment horizontal="center" wrapText="1"/>
    </xf>
    <xf numFmtId="0" fontId="8" fillId="3" borderId="3" xfId="0" applyFont="1" applyFill="1" applyBorder="1" applyAlignment="1">
      <alignment horizontal="center" wrapText="1"/>
    </xf>
    <xf numFmtId="0" fontId="9" fillId="0" borderId="4" xfId="0" applyFont="1" applyBorder="1" applyAlignment="1">
      <alignment vertical="top" wrapText="1"/>
    </xf>
    <xf numFmtId="0" fontId="9" fillId="0" borderId="2" xfId="0" applyFont="1" applyBorder="1" applyAlignment="1">
      <alignment vertical="top" wrapText="1"/>
    </xf>
    <xf numFmtId="0" fontId="9" fillId="0" borderId="3" xfId="0" applyFont="1" applyBorder="1" applyAlignment="1">
      <alignment vertical="top" wrapText="1"/>
    </xf>
    <xf numFmtId="0" fontId="0" fillId="0" borderId="5" xfId="0" applyBorder="1"/>
    <xf numFmtId="0" fontId="8" fillId="0" borderId="2" xfId="0" applyFont="1" applyBorder="1" applyAlignment="1">
      <alignment vertical="top" wrapText="1"/>
    </xf>
    <xf numFmtId="0" fontId="8" fillId="0" borderId="3" xfId="0" applyFont="1" applyBorder="1" applyAlignment="1">
      <alignment vertical="top" wrapText="1"/>
    </xf>
    <xf numFmtId="0" fontId="5" fillId="3" borderId="2" xfId="0" applyFont="1" applyFill="1" applyBorder="1" applyAlignment="1">
      <alignment horizontal="center" wrapText="1"/>
    </xf>
    <xf numFmtId="0" fontId="5" fillId="3" borderId="3" xfId="0" applyFont="1" applyFill="1" applyBorder="1" applyAlignment="1">
      <alignment horizontal="center" wrapText="1"/>
    </xf>
    <xf numFmtId="0" fontId="4" fillId="0" borderId="2" xfId="0" applyFont="1" applyBorder="1" applyAlignment="1">
      <alignment vertical="top" wrapText="1"/>
    </xf>
    <xf numFmtId="0" fontId="4" fillId="0" borderId="3" xfId="0" applyFont="1" applyBorder="1" applyAlignment="1">
      <alignment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3" borderId="2" xfId="0" applyFont="1" applyFill="1" applyBorder="1" applyAlignment="1">
      <alignment wrapText="1"/>
    </xf>
    <xf numFmtId="0" fontId="10" fillId="0" borderId="0" xfId="0" applyFont="1" applyAlignment="1">
      <alignment horizontal="center"/>
    </xf>
    <xf numFmtId="0" fontId="11" fillId="0" borderId="6" xfId="0" applyFont="1" applyBorder="1" applyAlignment="1">
      <alignment horizontal="center" vertical="top" wrapText="1"/>
    </xf>
    <xf numFmtId="0" fontId="9" fillId="0" borderId="7" xfId="0" applyFont="1" applyBorder="1" applyAlignment="1">
      <alignment horizontal="center" wrapText="1"/>
    </xf>
    <xf numFmtId="0" fontId="9" fillId="0" borderId="0" xfId="0" applyFont="1"/>
    <xf numFmtId="0" fontId="9" fillId="0" borderId="3" xfId="0" applyFont="1" applyBorder="1" applyAlignment="1">
      <alignment wrapText="1"/>
    </xf>
    <xf numFmtId="0" fontId="9" fillId="0" borderId="8" xfId="0" applyFont="1" applyBorder="1" applyAlignment="1">
      <alignment wrapText="1"/>
    </xf>
    <xf numFmtId="0" fontId="9" fillId="0" borderId="8" xfId="0" applyFont="1" applyBorder="1" applyAlignment="1">
      <alignment horizontal="left" wrapText="1" indent="4"/>
    </xf>
    <xf numFmtId="0" fontId="9" fillId="0" borderId="3" xfId="0" applyFont="1" applyBorder="1" applyAlignment="1">
      <alignment horizontal="center" wrapText="1"/>
    </xf>
    <xf numFmtId="0" fontId="9" fillId="4" borderId="2" xfId="0" applyFont="1" applyFill="1" applyBorder="1" applyAlignment="1">
      <alignment vertical="top" wrapText="1"/>
    </xf>
    <xf numFmtId="0" fontId="9" fillId="4" borderId="3" xfId="0" applyFont="1" applyFill="1" applyBorder="1" applyAlignment="1">
      <alignment wrapText="1"/>
    </xf>
    <xf numFmtId="0" fontId="4" fillId="0" borderId="6" xfId="0" applyFont="1" applyBorder="1" applyAlignment="1">
      <alignment vertical="top" wrapText="1"/>
    </xf>
    <xf numFmtId="0" fontId="4" fillId="0" borderId="7" xfId="0" applyFont="1" applyBorder="1" applyAlignment="1">
      <alignment vertical="top" wrapText="1"/>
    </xf>
    <xf numFmtId="0" fontId="0" fillId="0" borderId="9" xfId="0" applyBorder="1"/>
    <xf numFmtId="0" fontId="5" fillId="0" borderId="10" xfId="0" applyFont="1" applyBorder="1" applyAlignment="1">
      <alignment vertical="top" wrapText="1"/>
    </xf>
    <xf numFmtId="0" fontId="5" fillId="0" borderId="6" xfId="0" applyFont="1" applyBorder="1" applyAlignment="1">
      <alignment vertical="top" wrapText="1"/>
    </xf>
    <xf numFmtId="0" fontId="4" fillId="0" borderId="6" xfId="0" applyFont="1" applyBorder="1" applyAlignment="1">
      <alignment horizontal="center" wrapText="1"/>
    </xf>
    <xf numFmtId="0" fontId="0" fillId="4" borderId="0" xfId="0" applyFill="1"/>
    <xf numFmtId="0" fontId="7" fillId="0" borderId="0" xfId="0" applyFont="1"/>
    <xf numFmtId="0" fontId="0" fillId="0" borderId="23" xfId="0" applyBorder="1"/>
    <xf numFmtId="164" fontId="0" fillId="0" borderId="23" xfId="0" applyNumberFormat="1" applyBorder="1"/>
    <xf numFmtId="4" fontId="0" fillId="0" borderId="0" xfId="0" applyNumberFormat="1"/>
    <xf numFmtId="0" fontId="0" fillId="0" borderId="0" xfId="0" applyAlignment="1">
      <alignment vertical="center" wrapText="1"/>
    </xf>
    <xf numFmtId="0" fontId="9" fillId="5" borderId="2" xfId="0" applyFont="1" applyFill="1" applyBorder="1" applyAlignment="1">
      <alignment vertical="top" wrapText="1"/>
    </xf>
    <xf numFmtId="0" fontId="9" fillId="5" borderId="3" xfId="0" applyFont="1" applyFill="1" applyBorder="1" applyAlignment="1">
      <alignment wrapText="1"/>
    </xf>
    <xf numFmtId="0" fontId="0" fillId="5" borderId="0" xfId="0" applyFill="1"/>
    <xf numFmtId="0" fontId="9" fillId="4" borderId="3" xfId="0" applyFont="1" applyFill="1" applyBorder="1" applyAlignment="1">
      <alignment vertical="center" wrapText="1"/>
    </xf>
    <xf numFmtId="0" fontId="9" fillId="0" borderId="2" xfId="0" applyFont="1" applyFill="1" applyBorder="1" applyAlignment="1">
      <alignment vertical="top" wrapText="1"/>
    </xf>
    <xf numFmtId="0" fontId="9" fillId="0" borderId="3" xfId="0" applyFont="1" applyFill="1" applyBorder="1" applyAlignment="1">
      <alignment wrapText="1"/>
    </xf>
    <xf numFmtId="0" fontId="0" fillId="0" borderId="0" xfId="0" applyFill="1"/>
    <xf numFmtId="0" fontId="0" fillId="5" borderId="0" xfId="0" applyFill="1" applyBorder="1" applyAlignment="1">
      <alignment vertical="center" wrapText="1"/>
    </xf>
    <xf numFmtId="0" fontId="0" fillId="4" borderId="0" xfId="0" applyFill="1" applyAlignment="1">
      <alignment vertical="center"/>
    </xf>
    <xf numFmtId="0" fontId="0" fillId="5" borderId="1" xfId="0" applyFill="1" applyBorder="1" applyAlignment="1">
      <alignment vertical="center"/>
    </xf>
    <xf numFmtId="0" fontId="0" fillId="0" borderId="0" xfId="0" applyAlignment="1">
      <alignment vertical="center"/>
    </xf>
    <xf numFmtId="164" fontId="0" fillId="4" borderId="0" xfId="0" applyNumberFormat="1" applyFill="1"/>
    <xf numFmtId="10" fontId="0" fillId="0" borderId="0" xfId="0" applyNumberFormat="1"/>
    <xf numFmtId="164" fontId="0" fillId="0" borderId="0" xfId="0" applyNumberFormat="1"/>
    <xf numFmtId="0" fontId="7" fillId="0" borderId="0" xfId="0" applyFont="1"/>
    <xf numFmtId="0" fontId="7" fillId="0" borderId="0" xfId="0" applyFont="1" applyFill="1" applyBorder="1"/>
    <xf numFmtId="164" fontId="7" fillId="0" borderId="0" xfId="0" applyNumberFormat="1" applyFont="1"/>
    <xf numFmtId="164" fontId="0" fillId="0" borderId="0" xfId="0" applyNumberFormat="1"/>
    <xf numFmtId="164" fontId="0" fillId="0" borderId="0" xfId="0" applyNumberFormat="1"/>
    <xf numFmtId="164" fontId="0" fillId="0" borderId="0" xfId="0" applyNumberFormat="1"/>
    <xf numFmtId="0" fontId="0" fillId="0" borderId="0" xfId="0" applyBorder="1"/>
    <xf numFmtId="164" fontId="0" fillId="0" borderId="0" xfId="0" applyNumberFormat="1" applyBorder="1"/>
    <xf numFmtId="0" fontId="0" fillId="0" borderId="25" xfId="0" applyBorder="1"/>
    <xf numFmtId="164" fontId="0" fillId="0" borderId="25" xfId="0" applyNumberFormat="1" applyBorder="1"/>
    <xf numFmtId="164" fontId="0" fillId="0" borderId="0" xfId="0" applyNumberFormat="1"/>
    <xf numFmtId="0" fontId="0" fillId="0" borderId="0" xfId="0"/>
    <xf numFmtId="164" fontId="0" fillId="0" borderId="0" xfId="0" applyNumberFormat="1"/>
    <xf numFmtId="0" fontId="13" fillId="0" borderId="0" xfId="1"/>
    <xf numFmtId="0" fontId="9" fillId="0" borderId="2" xfId="0"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vertical="top" wrapText="1"/>
    </xf>
    <xf numFmtId="0" fontId="9" fillId="0" borderId="4" xfId="0" applyFont="1" applyBorder="1" applyAlignment="1" applyProtection="1">
      <alignment vertical="top" wrapText="1"/>
      <protection locked="0"/>
    </xf>
    <xf numFmtId="1" fontId="9" fillId="0" borderId="8" xfId="0" applyNumberFormat="1" applyFont="1" applyBorder="1" applyAlignment="1" applyProtection="1">
      <alignment vertical="top" wrapText="1"/>
      <protection locked="0"/>
    </xf>
    <xf numFmtId="164" fontId="9" fillId="0" borderId="8" xfId="0" applyNumberFormat="1" applyFont="1" applyBorder="1" applyAlignment="1" applyProtection="1">
      <alignment vertical="top" wrapText="1"/>
      <protection locked="0"/>
    </xf>
    <xf numFmtId="0" fontId="0" fillId="0" borderId="26" xfId="0" applyBorder="1"/>
    <xf numFmtId="0" fontId="9" fillId="0" borderId="26" xfId="0" applyFont="1" applyBorder="1" applyAlignment="1">
      <alignment vertical="top" wrapText="1"/>
    </xf>
    <xf numFmtId="0" fontId="9" fillId="0" borderId="5" xfId="0" applyFont="1" applyBorder="1" applyAlignment="1">
      <alignment vertical="top" wrapText="1"/>
    </xf>
    <xf numFmtId="0" fontId="9" fillId="0" borderId="0" xfId="0" applyFont="1" applyBorder="1" applyAlignment="1">
      <alignment vertical="top" wrapText="1"/>
    </xf>
    <xf numFmtId="0" fontId="9" fillId="0" borderId="8" xfId="0" applyFont="1" applyBorder="1" applyAlignment="1">
      <alignment vertical="top" wrapText="1"/>
    </xf>
    <xf numFmtId="0" fontId="9" fillId="0" borderId="10" xfId="0" applyFont="1" applyBorder="1" applyAlignment="1">
      <alignment vertical="top" wrapText="1"/>
    </xf>
    <xf numFmtId="0" fontId="9" fillId="0" borderId="4" xfId="0" applyFont="1" applyBorder="1" applyAlignment="1">
      <alignment vertical="top" wrapText="1"/>
    </xf>
    <xf numFmtId="0" fontId="9" fillId="0" borderId="2" xfId="0" applyFont="1" applyBorder="1" applyAlignment="1">
      <alignment vertical="top" wrapText="1"/>
    </xf>
    <xf numFmtId="0" fontId="0" fillId="0" borderId="17" xfId="0" applyBorder="1" applyAlignment="1" applyProtection="1">
      <alignment vertical="top" wrapText="1"/>
      <protection locked="0"/>
    </xf>
    <xf numFmtId="0" fontId="0" fillId="0" borderId="18" xfId="0" applyBorder="1" applyAlignment="1" applyProtection="1">
      <alignment vertical="top" wrapText="1"/>
      <protection locked="0"/>
    </xf>
    <xf numFmtId="0" fontId="0" fillId="0" borderId="19" xfId="0" applyBorder="1" applyAlignment="1" applyProtection="1">
      <alignment vertical="top" wrapText="1"/>
      <protection locked="0"/>
    </xf>
    <xf numFmtId="0" fontId="0" fillId="0" borderId="20" xfId="0" applyBorder="1" applyAlignment="1" applyProtection="1">
      <alignment vertical="top" wrapText="1"/>
      <protection locked="0"/>
    </xf>
    <xf numFmtId="0" fontId="0" fillId="0" borderId="21" xfId="0" applyBorder="1" applyAlignment="1" applyProtection="1">
      <alignment vertical="top" wrapText="1"/>
      <protection locked="0"/>
    </xf>
    <xf numFmtId="0" fontId="0" fillId="0" borderId="22" xfId="0" applyBorder="1" applyAlignment="1" applyProtection="1">
      <alignment vertical="top" wrapText="1"/>
      <protection locked="0"/>
    </xf>
    <xf numFmtId="0" fontId="0" fillId="0" borderId="23"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24" xfId="0" applyBorder="1" applyAlignment="1" applyProtection="1">
      <alignment vertical="top" wrapText="1"/>
      <protection locked="0"/>
    </xf>
    <xf numFmtId="0" fontId="0" fillId="0" borderId="0" xfId="0" applyAlignment="1" applyProtection="1">
      <alignment vertical="top" wrapText="1"/>
      <protection locked="0"/>
    </xf>
    <xf numFmtId="0" fontId="9" fillId="0" borderId="11" xfId="0" applyFont="1" applyBorder="1" applyAlignment="1">
      <alignment vertical="top" wrapText="1"/>
    </xf>
    <xf numFmtId="0" fontId="9" fillId="0" borderId="9" xfId="0" applyFont="1" applyBorder="1" applyAlignment="1">
      <alignment vertical="top" wrapText="1"/>
    </xf>
    <xf numFmtId="0" fontId="9" fillId="0" borderId="7" xfId="0" applyFont="1" applyBorder="1" applyAlignment="1">
      <alignment vertical="top" wrapText="1"/>
    </xf>
    <xf numFmtId="0" fontId="9" fillId="0" borderId="16" xfId="0" applyFont="1" applyBorder="1" applyAlignment="1">
      <alignment vertical="top" wrapText="1"/>
    </xf>
    <xf numFmtId="0" fontId="9" fillId="0" borderId="5" xfId="0" applyFont="1" applyBorder="1" applyAlignment="1">
      <alignment vertical="top" wrapText="1"/>
    </xf>
    <xf numFmtId="0" fontId="9" fillId="0" borderId="3" xfId="0" applyFont="1" applyBorder="1" applyAlignment="1">
      <alignment vertical="top" wrapText="1"/>
    </xf>
    <xf numFmtId="0" fontId="12" fillId="0" borderId="12" xfId="0" applyFont="1" applyBorder="1" applyAlignment="1">
      <alignment horizontal="center" vertical="top" wrapText="1"/>
    </xf>
    <xf numFmtId="0" fontId="12" fillId="0" borderId="13" xfId="0" applyFont="1" applyBorder="1" applyAlignment="1">
      <alignment horizontal="center" vertical="top" wrapText="1"/>
    </xf>
    <xf numFmtId="0" fontId="12" fillId="0" borderId="14" xfId="0" applyFont="1" applyBorder="1" applyAlignment="1">
      <alignment horizontal="center" vertical="top" wrapText="1"/>
    </xf>
    <xf numFmtId="0" fontId="9" fillId="0" borderId="15" xfId="0" applyFont="1" applyBorder="1" applyAlignment="1">
      <alignment horizontal="left" vertical="top" wrapText="1"/>
    </xf>
    <xf numFmtId="0" fontId="9" fillId="0" borderId="0" xfId="0" applyFont="1" applyBorder="1" applyAlignment="1">
      <alignment horizontal="left" vertical="top" wrapText="1"/>
    </xf>
    <xf numFmtId="0" fontId="9" fillId="0" borderId="8" xfId="0" applyFont="1" applyBorder="1" applyAlignment="1">
      <alignment horizontal="left" vertical="top" wrapText="1"/>
    </xf>
    <xf numFmtId="0" fontId="9" fillId="2" borderId="16"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3" xfId="0" applyFont="1" applyFill="1" applyBorder="1" applyAlignment="1">
      <alignment horizontal="center" vertical="top" wrapText="1"/>
    </xf>
    <xf numFmtId="0" fontId="0" fillId="0" borderId="5" xfId="0" applyBorder="1" applyAlignment="1">
      <alignment horizontal="left" vertical="top" wrapText="1"/>
    </xf>
    <xf numFmtId="0" fontId="0" fillId="0" borderId="5" xfId="0" applyBorder="1" applyAlignment="1">
      <alignment horizontal="left" vertical="top"/>
    </xf>
    <xf numFmtId="0" fontId="4" fillId="0" borderId="10" xfId="0" applyFont="1" applyBorder="1" applyAlignment="1">
      <alignment vertical="top" wrapText="1"/>
    </xf>
    <xf numFmtId="0" fontId="4" fillId="0" borderId="2" xfId="0" applyFont="1" applyBorder="1" applyAlignment="1">
      <alignment vertical="top" wrapText="1"/>
    </xf>
    <xf numFmtId="0" fontId="4" fillId="0" borderId="11" xfId="0" applyFont="1" applyBorder="1" applyAlignment="1">
      <alignment wrapText="1"/>
    </xf>
    <xf numFmtId="0" fontId="4" fillId="0" borderId="9" xfId="0" applyFont="1" applyBorder="1" applyAlignment="1">
      <alignment wrapText="1"/>
    </xf>
    <xf numFmtId="0" fontId="4" fillId="0" borderId="7" xfId="0" applyFont="1" applyBorder="1" applyAlignment="1">
      <alignment wrapText="1"/>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4" fillId="0" borderId="15" xfId="0" applyFont="1" applyBorder="1" applyAlignment="1">
      <alignment horizontal="center" vertical="top" wrapText="1"/>
    </xf>
    <xf numFmtId="0" fontId="4" fillId="0" borderId="0" xfId="0" applyFont="1" applyBorder="1" applyAlignment="1">
      <alignment horizontal="center" vertical="top" wrapText="1"/>
    </xf>
    <xf numFmtId="0" fontId="4" fillId="0" borderId="8" xfId="0" applyFont="1" applyBorder="1" applyAlignment="1">
      <alignment horizontal="center" vertical="top" wrapText="1"/>
    </xf>
    <xf numFmtId="0" fontId="4" fillId="0" borderId="16" xfId="0" applyFont="1" applyBorder="1" applyAlignment="1">
      <alignment horizontal="center" vertical="top" wrapText="1"/>
    </xf>
    <xf numFmtId="0" fontId="4" fillId="0" borderId="5" xfId="0" applyFont="1" applyBorder="1" applyAlignment="1">
      <alignment horizontal="center" vertical="top" wrapText="1"/>
    </xf>
    <xf numFmtId="0" fontId="4" fillId="0" borderId="3" xfId="0" applyFont="1" applyBorder="1" applyAlignment="1">
      <alignment horizontal="center" vertical="top" wrapText="1"/>
    </xf>
    <xf numFmtId="0" fontId="4" fillId="0" borderId="10" xfId="0" applyFont="1" applyBorder="1" applyAlignment="1">
      <alignment horizontal="center" vertical="top" wrapText="1"/>
    </xf>
    <xf numFmtId="0" fontId="4" fillId="0" borderId="2" xfId="0" applyFont="1" applyBorder="1" applyAlignment="1">
      <alignment horizontal="center" vertical="top" wrapText="1"/>
    </xf>
    <xf numFmtId="10" fontId="0" fillId="0" borderId="17" xfId="0" applyNumberFormat="1" applyBorder="1" applyAlignment="1" applyProtection="1">
      <alignment vertical="top" wrapText="1"/>
      <protection locked="0"/>
    </xf>
    <xf numFmtId="164" fontId="14" fillId="0" borderId="0" xfId="0" applyNumberFormat="1" applyFont="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9525</xdr:rowOff>
    </xdr:from>
    <xdr:to>
      <xdr:col>15</xdr:col>
      <xdr:colOff>419100</xdr:colOff>
      <xdr:row>42</xdr:row>
      <xdr:rowOff>142875</xdr:rowOff>
    </xdr:to>
    <xdr:sp macro="" textlink="">
      <xdr:nvSpPr>
        <xdr:cNvPr id="2" name="TextBox 1"/>
        <xdr:cNvSpPr txBox="1"/>
      </xdr:nvSpPr>
      <xdr:spPr>
        <a:xfrm>
          <a:off x="95250" y="200025"/>
          <a:ext cx="9467850" cy="7943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BUDGET TEMPLATE INSTRUCTIONS</a:t>
          </a:r>
        </a:p>
        <a:p>
          <a:r>
            <a:rPr lang="en-US" sz="1100"/>
            <a:t>BUDGET APPLICATION:  The TRC Budget must be submitted per this Template to have a completed TRC Grant Application.  </a:t>
          </a:r>
          <a:r>
            <a:rPr lang="en-US" sz="1100" b="1" i="1">
              <a:solidFill>
                <a:srgbClr val="0070C0"/>
              </a:solidFill>
            </a:rPr>
            <a:t>The TRC Budget must be submitted by the grant submission deadline of April 7, 2011 by 11:59pm and should be sent via email along with your grant application to mstanley@ksde.org</a:t>
          </a:r>
          <a:r>
            <a:rPr lang="en-US" sz="1100" b="1" i="1"/>
            <a:t> .</a:t>
          </a:r>
          <a:r>
            <a:rPr lang="en-US" sz="1100"/>
            <a:t>   A confirmation email will be sent acknowledging submission/receipt.</a:t>
          </a:r>
          <a:br>
            <a:rPr lang="en-US" sz="1100"/>
          </a:br>
          <a:endParaRPr lang="en-US" sz="1100"/>
        </a:p>
        <a:p>
          <a:r>
            <a:rPr lang="en-US" sz="1100"/>
            <a:t>This template includes a budget checklist, a budget overview, and a series of individual line item budget worksheets to document the specific expenditures for each line item required in the budget.  A narrative section is included on each line item budget worksheet that provides an opportunity for applicants to specifically outline all the details for all expenditures for that line item.   The line item worksheets also include required budget items to prevent any unintentional errors.  The budget checklist is also provided to ensure unintentional errors are avoided.  </a:t>
          </a:r>
          <a:br>
            <a:rPr lang="en-US" sz="1100"/>
          </a:br>
          <a:endParaRPr lang="en-US" sz="1100"/>
        </a:p>
        <a:p>
          <a:r>
            <a:rPr lang="en-US" sz="1100"/>
            <a:t>The spreadsheet provided is formatted such that applicants should complete the individual line item budget worksheets first (ie. Salary, Travel, etc.), as the amounts in each worksheet will then auto-populate into the Budget Overview worksheet.  Applicants must outline whether the source of funds in EETT Grant fund or Local funds. </a:t>
          </a:r>
          <a:r>
            <a:rPr lang="en-US" sz="1100" b="1" i="1">
              <a:solidFill>
                <a:srgbClr val="0070C0"/>
              </a:solidFill>
            </a:rPr>
            <a:t>Please use the following naming convention for saving and submitting your budget: USD###”SchoolNAME”BudgetPh9TRC.xls</a:t>
          </a:r>
        </a:p>
        <a:p>
          <a:r>
            <a:rPr lang="en-US" sz="1100"/>
            <a:t/>
          </a:r>
          <a:br>
            <a:rPr lang="en-US" sz="1100"/>
          </a:br>
          <a:r>
            <a:rPr lang="en-US" sz="1100"/>
            <a:t>The budget should clearly outline all expenses related to the project.  All required items and any optional items being requested should be clearly explained in the narrative sections.  The grant will fund up to $100,000, with an additional 25% of grant request being funded through local district funds. The local district may exceed 25% but ONLY expenses relevant to this project should be included.  The total budget may exceed $125,000, however, the requested grant amount should not exceed $100,000.   </a:t>
          </a:r>
          <a:r>
            <a:rPr lang="en-US" sz="1100" b="1" i="1">
              <a:solidFill>
                <a:srgbClr val="0070C0"/>
              </a:solidFill>
            </a:rPr>
            <a:t>Applicants are highly ENCOURAGED to apply for the </a:t>
          </a:r>
          <a:r>
            <a:rPr lang="en-US" sz="1100" b="1" i="1" u="sng">
              <a:solidFill>
                <a:srgbClr val="0070C0"/>
              </a:solidFill>
            </a:rPr>
            <a:t>minimum amount necessary </a:t>
          </a:r>
          <a:r>
            <a:rPr lang="en-US" sz="1100" b="1" i="1">
              <a:solidFill>
                <a:srgbClr val="0070C0"/>
              </a:solidFill>
            </a:rPr>
            <a:t>to accomplish the project. </a:t>
          </a:r>
          <a:r>
            <a:rPr lang="en-US" sz="1100"/>
            <a:t>   </a:t>
          </a:r>
          <a:br>
            <a:rPr lang="en-US" sz="1100"/>
          </a:br>
          <a:endParaRPr lang="en-US" sz="1100"/>
        </a:p>
        <a:p>
          <a:r>
            <a:rPr lang="en-US" sz="1100"/>
            <a:t>The approach for this Phase 9 project incorporates a basic premise that many classrooms may have some level of access to the desired tools, and provides for variances in the needed technologies from school to school, as well as from classroom to classroom. The intent is for applicants to specifically outline the technology needed, based on the definition below with the purpose of creating create high access environments that support the types of collaborative, 21st Century approaches outlined in the grant Request for Applications.  A narrative summary of all technologies budgeted (either through grant dollars or local funding support) should be clearly outlined in the narrative section provided on the "Equipment Hardware" worksheet of this spreadsheet. </a:t>
          </a:r>
        </a:p>
        <a:p>
          <a:endParaRPr lang="en-US" sz="1100"/>
        </a:p>
        <a:p>
          <a:r>
            <a:rPr lang="en-US" sz="1100"/>
            <a:t>The Definition of a high level of access to technology in the classroom is defined as:</a:t>
          </a:r>
        </a:p>
        <a:p>
          <a:r>
            <a:rPr lang="en-US" sz="1100"/>
            <a:t>1. a minimum of 1 Computer for Every 2 Students in participating classrooms  (1:1 if mini computers)</a:t>
          </a:r>
          <a:br>
            <a:rPr lang="en-US" sz="1100"/>
          </a:br>
          <a:r>
            <a:rPr lang="en-US" sz="1100"/>
            <a:t>2. a teacher laptop computer and LCD projector in each participating classroom</a:t>
          </a:r>
          <a:br>
            <a:rPr lang="en-US" sz="1100"/>
          </a:br>
          <a:r>
            <a:rPr lang="en-US" sz="1100"/>
            <a:t>3. an interactive whiteboard, interactive projector, or interactive tablet device (ie. such as a SMART Airliner, Promethean ActiveSlate, Mobi, etc.) in each participating classroom</a:t>
          </a:r>
          <a:br>
            <a:rPr lang="en-US" sz="1100"/>
          </a:br>
          <a:r>
            <a:rPr lang="en-US" sz="1100"/>
            <a:t>4. a minimum of 1 digital camera and 1 digital video camera (ie. FLIP, Kodak Playsport, etc.) per participating classroom </a:t>
          </a:r>
          <a:br>
            <a:rPr lang="en-US" sz="1100"/>
          </a:br>
          <a:r>
            <a:rPr lang="en-US" sz="1100"/>
            <a:t>5. wireless internet access in all participating schools/classrooms (not eligible for grant funding, but can be included as locally funded support).</a:t>
          </a:r>
          <a:br>
            <a:rPr lang="en-US" sz="1100"/>
          </a:br>
          <a:r>
            <a:rPr lang="en-US" sz="1100"/>
            <a:t>6. access to Web 2.0 and Collaboration tools such as Google Docs, Ning, Adobe Connect, Live Meeting, Skype, Wikispaces, Blogspot, Edmodo,Diigo, Meeting Wizard, Survey Monkey, Qualtrics Online Evaluation resource.  </a:t>
          </a:r>
          <a:r>
            <a:rPr lang="en-US" sz="1100" i="1">
              <a:solidFill>
                <a:srgbClr val="0070C0"/>
              </a:solidFill>
            </a:rPr>
            <a:t>(NOTE:  Access to these tools is NOT an option.  Per the Statement of Assurances—districts participating in TRC COMMIT to providing access to these Web 2.0 tools for participating Teachers and Facilitator). </a:t>
          </a:r>
          <a:r>
            <a:rPr lang="en-US" sz="1100"/>
            <a:t>                                                                                     </a:t>
          </a:r>
        </a:p>
        <a:p>
          <a:endParaRPr lang="en-US" sz="1100"/>
        </a:p>
        <a:p>
          <a:r>
            <a:rPr lang="en-US" sz="1100"/>
            <a:t>Districts may leverage project funds (grant or local funding) to supplement, enhance, or provide access to the technology listed above. Wireless internet access should be provided by the district, and can be included in the project as locally funded support.</a:t>
          </a:r>
        </a:p>
        <a:p>
          <a:r>
            <a:rPr lang="en-US" sz="1100"/>
            <a:t> </a:t>
          </a:r>
        </a:p>
        <a:p>
          <a:r>
            <a:rPr lang="en-US" sz="1100"/>
            <a:t>QUESTIONS?  Contact Melinda Stanley at mstanley@ksde.org </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ksde.org/Default.aspx?tabid=197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dimension ref="A1:D52"/>
  <sheetViews>
    <sheetView topLeftCell="A16" workbookViewId="0">
      <selection activeCell="D36" sqref="D36"/>
    </sheetView>
  </sheetViews>
  <sheetFormatPr defaultRowHeight="15"/>
  <cols>
    <col min="1" max="1" width="27.28515625" customWidth="1"/>
    <col min="2" max="2" width="13.42578125" customWidth="1"/>
    <col min="3" max="3" width="21" customWidth="1"/>
    <col min="4" max="4" width="49.140625" customWidth="1"/>
  </cols>
  <sheetData>
    <row r="1" spans="1:4" ht="185.25" customHeight="1" thickBot="1">
      <c r="A1" s="107" t="s">
        <v>76</v>
      </c>
      <c r="B1" s="108"/>
      <c r="C1" s="108"/>
      <c r="D1" s="108"/>
    </row>
    <row r="2" spans="1:4" ht="18" customHeight="1">
      <c r="A2" s="114" t="s">
        <v>43</v>
      </c>
      <c r="B2" s="115"/>
      <c r="C2" s="115"/>
      <c r="D2" s="116"/>
    </row>
    <row r="3" spans="1:4" ht="38.25" customHeight="1">
      <c r="A3" s="117" t="s">
        <v>59</v>
      </c>
      <c r="B3" s="118"/>
      <c r="C3" s="118"/>
      <c r="D3" s="119"/>
    </row>
    <row r="4" spans="1:4" ht="25.5" customHeight="1" thickBot="1">
      <c r="A4" s="120" t="s">
        <v>58</v>
      </c>
      <c r="B4" s="121"/>
      <c r="C4" s="121"/>
      <c r="D4" s="122"/>
    </row>
    <row r="5" spans="1:4" ht="27" thickBot="1">
      <c r="A5" s="11" t="s">
        <v>109</v>
      </c>
      <c r="B5" s="12" t="s">
        <v>44</v>
      </c>
      <c r="C5" s="12" t="s">
        <v>45</v>
      </c>
      <c r="D5" s="12" t="s">
        <v>17</v>
      </c>
    </row>
    <row r="6" spans="1:4" ht="45" customHeight="1" thickBot="1">
      <c r="A6" s="123" t="s">
        <v>46</v>
      </c>
      <c r="B6" s="109">
        <v>0</v>
      </c>
      <c r="C6" s="109"/>
      <c r="D6" s="109"/>
    </row>
    <row r="7" spans="1:4" ht="15.75" hidden="1" thickBot="1">
      <c r="A7" s="124"/>
      <c r="B7" s="110"/>
      <c r="C7" s="110"/>
      <c r="D7" s="110"/>
    </row>
    <row r="8" spans="1:4" ht="37.5" customHeight="1" thickBot="1">
      <c r="A8" s="109" t="s">
        <v>47</v>
      </c>
      <c r="B8" s="109">
        <v>0</v>
      </c>
      <c r="C8" s="109"/>
      <c r="D8" s="109"/>
    </row>
    <row r="9" spans="1:4" ht="15.75" hidden="1" thickBot="1">
      <c r="A9" s="110"/>
      <c r="B9" s="110"/>
      <c r="C9" s="110"/>
      <c r="D9" s="110"/>
    </row>
    <row r="10" spans="1:4" ht="15.75" thickBot="1">
      <c r="A10" s="28" t="s">
        <v>48</v>
      </c>
      <c r="B10" s="29">
        <v>0</v>
      </c>
      <c r="C10" s="29"/>
      <c r="D10" s="29"/>
    </row>
    <row r="11" spans="1:4" ht="15.75" thickBot="1">
      <c r="A11" s="13" t="s">
        <v>49</v>
      </c>
      <c r="B11" s="14">
        <v>0</v>
      </c>
      <c r="C11" s="14"/>
      <c r="D11" s="14"/>
    </row>
    <row r="12" spans="1:4" ht="57" customHeight="1" thickBot="1">
      <c r="A12" s="70" t="s">
        <v>138</v>
      </c>
      <c r="B12" s="14">
        <v>0</v>
      </c>
      <c r="C12" s="14"/>
      <c r="D12" s="14"/>
    </row>
    <row r="13" spans="1:4" ht="64.5" customHeight="1" thickBot="1">
      <c r="A13" s="109" t="s">
        <v>50</v>
      </c>
      <c r="B13" s="109">
        <v>0</v>
      </c>
      <c r="C13" s="109"/>
      <c r="D13" s="109"/>
    </row>
    <row r="14" spans="1:4" ht="15.75" hidden="1" thickBot="1">
      <c r="A14" s="110"/>
      <c r="B14" s="110"/>
      <c r="C14" s="110"/>
      <c r="D14" s="110"/>
    </row>
    <row r="15" spans="1:4" ht="38.25" customHeight="1" thickBot="1">
      <c r="A15" s="111" t="s">
        <v>108</v>
      </c>
      <c r="B15" s="112"/>
      <c r="C15" s="113"/>
      <c r="D15" s="33">
        <v>0</v>
      </c>
    </row>
    <row r="16" spans="1:4" ht="75.75" customHeight="1" thickBot="1">
      <c r="A16" s="11" t="s">
        <v>110</v>
      </c>
      <c r="B16" s="12"/>
      <c r="C16" s="12"/>
      <c r="D16" s="12"/>
    </row>
    <row r="17" spans="1:4" ht="40.5" customHeight="1" thickBot="1">
      <c r="A17" s="109" t="s">
        <v>51</v>
      </c>
      <c r="B17" s="109">
        <v>0</v>
      </c>
      <c r="C17" s="109"/>
      <c r="D17" s="109">
        <v>0</v>
      </c>
    </row>
    <row r="18" spans="1:4" ht="15.75" hidden="1" thickBot="1">
      <c r="A18" s="110"/>
      <c r="B18" s="110"/>
      <c r="C18" s="110"/>
      <c r="D18" s="110"/>
    </row>
    <row r="19" spans="1:4" ht="26.25" thickBot="1">
      <c r="A19" s="13" t="s">
        <v>52</v>
      </c>
      <c r="B19" s="28">
        <v>24</v>
      </c>
      <c r="C19" s="28">
        <v>250</v>
      </c>
      <c r="D19" s="28">
        <f>B19*C19</f>
        <v>6000</v>
      </c>
    </row>
    <row r="20" spans="1:4" ht="39.75" customHeight="1" thickBot="1">
      <c r="A20" s="109" t="s">
        <v>53</v>
      </c>
      <c r="B20" s="109"/>
      <c r="C20" s="109"/>
      <c r="D20" s="109"/>
    </row>
    <row r="21" spans="1:4" ht="15.75" hidden="1" thickBot="1">
      <c r="A21" s="110"/>
      <c r="B21" s="110"/>
      <c r="C21" s="110"/>
      <c r="D21" s="110"/>
    </row>
    <row r="22" spans="1:4" ht="67.5" customHeight="1" thickBot="1">
      <c r="A22" s="109" t="s">
        <v>136</v>
      </c>
      <c r="B22" s="109">
        <v>0</v>
      </c>
      <c r="C22" s="109"/>
      <c r="D22" s="109">
        <v>0</v>
      </c>
    </row>
    <row r="23" spans="1:4" ht="15.75" hidden="1" thickBot="1">
      <c r="A23" s="110"/>
      <c r="B23" s="110"/>
      <c r="C23" s="110"/>
      <c r="D23" s="110"/>
    </row>
    <row r="24" spans="1:4" ht="42.75" customHeight="1" thickBot="1">
      <c r="A24" s="109" t="s">
        <v>54</v>
      </c>
      <c r="B24" s="109">
        <v>0</v>
      </c>
      <c r="C24" s="109"/>
      <c r="D24" s="109">
        <v>0</v>
      </c>
    </row>
    <row r="25" spans="1:4" ht="15.75" hidden="1" thickBot="1">
      <c r="A25" s="110"/>
      <c r="B25" s="110"/>
      <c r="C25" s="110"/>
      <c r="D25" s="110"/>
    </row>
    <row r="26" spans="1:4" ht="57" customHeight="1" thickBot="1">
      <c r="A26" s="109" t="s">
        <v>55</v>
      </c>
      <c r="B26" s="109"/>
      <c r="C26" s="109"/>
      <c r="D26" s="109"/>
    </row>
    <row r="27" spans="1:4" ht="15.75" hidden="1" thickBot="1">
      <c r="A27" s="110"/>
      <c r="B27" s="110"/>
      <c r="C27" s="110"/>
      <c r="D27" s="110"/>
    </row>
    <row r="28" spans="1:4" ht="22.5" customHeight="1">
      <c r="A28" s="109" t="s">
        <v>137</v>
      </c>
      <c r="B28" s="109">
        <v>0</v>
      </c>
      <c r="C28" s="109"/>
      <c r="D28" s="109"/>
    </row>
    <row r="29" spans="1:4" ht="8.25" customHeight="1" thickBot="1">
      <c r="A29" s="110"/>
      <c r="B29" s="110"/>
      <c r="C29" s="110"/>
      <c r="D29" s="110"/>
    </row>
    <row r="30" spans="1:4" ht="95.25" customHeight="1" thickBot="1">
      <c r="A30" s="15" t="s">
        <v>111</v>
      </c>
      <c r="B30" s="31"/>
      <c r="C30" s="31"/>
      <c r="D30" s="31"/>
    </row>
    <row r="31" spans="1:4" s="30" customFormat="1" ht="15.75" thickBot="1">
      <c r="A31" s="28"/>
      <c r="B31" s="31"/>
      <c r="C31" s="31"/>
      <c r="D31" s="31"/>
    </row>
    <row r="32" spans="1:4" s="8" customFormat="1" ht="15.75" thickBot="1">
      <c r="A32" s="13"/>
      <c r="B32" s="32"/>
      <c r="C32" s="32"/>
      <c r="D32" s="32"/>
    </row>
    <row r="33" spans="1:4" s="8" customFormat="1" ht="15.75" thickBot="1">
      <c r="A33" s="13"/>
      <c r="B33" s="16"/>
      <c r="C33" s="16"/>
      <c r="D33" s="16"/>
    </row>
    <row r="34" spans="1:4" ht="26.25" thickBot="1">
      <c r="A34" s="13" t="s">
        <v>56</v>
      </c>
      <c r="B34" s="16"/>
      <c r="C34" s="16"/>
      <c r="D34" s="16"/>
    </row>
    <row r="35" spans="1:4" ht="52.5" thickBot="1">
      <c r="A35" s="17" t="s">
        <v>57</v>
      </c>
      <c r="B35" s="14"/>
      <c r="C35" s="14"/>
      <c r="D35" s="14">
        <f>SUM(D6:D33)</f>
        <v>6000</v>
      </c>
    </row>
    <row r="37" spans="1:4">
      <c r="A37" t="s">
        <v>75</v>
      </c>
    </row>
    <row r="40" spans="1:4">
      <c r="A40" s="35" t="s">
        <v>87</v>
      </c>
    </row>
    <row r="41" spans="1:4">
      <c r="A41" s="82"/>
      <c r="B41" s="88"/>
      <c r="C41" s="88"/>
      <c r="D41" s="83"/>
    </row>
    <row r="42" spans="1:4">
      <c r="A42" s="84"/>
      <c r="B42" s="89"/>
      <c r="C42" s="89"/>
      <c r="D42" s="85"/>
    </row>
    <row r="43" spans="1:4">
      <c r="A43" s="84"/>
      <c r="B43" s="89"/>
      <c r="C43" s="89"/>
      <c r="D43" s="85"/>
    </row>
    <row r="44" spans="1:4">
      <c r="A44" s="84"/>
      <c r="B44" s="89"/>
      <c r="C44" s="89"/>
      <c r="D44" s="85"/>
    </row>
    <row r="45" spans="1:4">
      <c r="A45" s="84"/>
      <c r="B45" s="89"/>
      <c r="C45" s="89"/>
      <c r="D45" s="85"/>
    </row>
    <row r="46" spans="1:4">
      <c r="A46" s="84"/>
      <c r="B46" s="89"/>
      <c r="C46" s="89"/>
      <c r="D46" s="85"/>
    </row>
    <row r="47" spans="1:4">
      <c r="A47" s="84"/>
      <c r="B47" s="89"/>
      <c r="C47" s="89"/>
      <c r="D47" s="85"/>
    </row>
    <row r="48" spans="1:4">
      <c r="A48" s="84"/>
      <c r="B48" s="89"/>
      <c r="C48" s="89"/>
      <c r="D48" s="85"/>
    </row>
    <row r="49" spans="1:4">
      <c r="A49" s="84"/>
      <c r="B49" s="89"/>
      <c r="C49" s="89"/>
      <c r="D49" s="85"/>
    </row>
    <row r="50" spans="1:4">
      <c r="A50" s="84"/>
      <c r="B50" s="89"/>
      <c r="C50" s="89"/>
      <c r="D50" s="85"/>
    </row>
    <row r="51" spans="1:4">
      <c r="A51" s="84"/>
      <c r="B51" s="89"/>
      <c r="C51" s="89"/>
      <c r="D51" s="85"/>
    </row>
    <row r="52" spans="1:4">
      <c r="A52" s="86"/>
      <c r="B52" s="90"/>
      <c r="C52" s="90"/>
      <c r="D52" s="87"/>
    </row>
  </sheetData>
  <mergeCells count="42">
    <mergeCell ref="A2:D2"/>
    <mergeCell ref="A3:D3"/>
    <mergeCell ref="A4:D4"/>
    <mergeCell ref="A6:A7"/>
    <mergeCell ref="B6:B7"/>
    <mergeCell ref="C6:C7"/>
    <mergeCell ref="D6:D7"/>
    <mergeCell ref="B8:B9"/>
    <mergeCell ref="C8:C9"/>
    <mergeCell ref="D8:D9"/>
    <mergeCell ref="A13:A14"/>
    <mergeCell ref="B13:B14"/>
    <mergeCell ref="C13:C14"/>
    <mergeCell ref="D13:D14"/>
    <mergeCell ref="A8:A9"/>
    <mergeCell ref="C22:C23"/>
    <mergeCell ref="D22:D23"/>
    <mergeCell ref="A24:A25"/>
    <mergeCell ref="A17:A18"/>
    <mergeCell ref="B17:B18"/>
    <mergeCell ref="C17:C18"/>
    <mergeCell ref="D17:D18"/>
    <mergeCell ref="A20:A21"/>
    <mergeCell ref="B20:B21"/>
    <mergeCell ref="C20:C21"/>
    <mergeCell ref="D20:D21"/>
    <mergeCell ref="A41:D52"/>
    <mergeCell ref="A1:D1"/>
    <mergeCell ref="A26:A27"/>
    <mergeCell ref="B26:B27"/>
    <mergeCell ref="C26:C27"/>
    <mergeCell ref="D26:D27"/>
    <mergeCell ref="B24:B25"/>
    <mergeCell ref="C24:C25"/>
    <mergeCell ref="D24:D25"/>
    <mergeCell ref="A15:C15"/>
    <mergeCell ref="A28:A29"/>
    <mergeCell ref="B28:B29"/>
    <mergeCell ref="C28:C29"/>
    <mergeCell ref="D28:D29"/>
    <mergeCell ref="A22:A23"/>
    <mergeCell ref="B22:B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D17"/>
  <sheetViews>
    <sheetView workbookViewId="0">
      <selection activeCell="B2" sqref="B2"/>
    </sheetView>
  </sheetViews>
  <sheetFormatPr defaultRowHeight="15"/>
  <cols>
    <col min="1" max="1" width="41.28515625" bestFit="1" customWidth="1"/>
    <col min="2" max="3" width="33.42578125" customWidth="1"/>
    <col min="4" max="4" width="19.42578125" customWidth="1"/>
  </cols>
  <sheetData>
    <row r="1" spans="1:4">
      <c r="A1" s="1" t="s">
        <v>0</v>
      </c>
      <c r="B1" s="1" t="s">
        <v>1</v>
      </c>
      <c r="C1" s="1" t="s">
        <v>2</v>
      </c>
      <c r="D1" s="1" t="s">
        <v>3</v>
      </c>
    </row>
    <row r="2" spans="1:4">
      <c r="A2" t="s">
        <v>126</v>
      </c>
      <c r="B2" s="2"/>
      <c r="C2" s="59"/>
      <c r="D2" s="2">
        <f>SUM(B2:C2)</f>
        <v>0</v>
      </c>
    </row>
    <row r="3" spans="1:4">
      <c r="A3" s="36" t="s">
        <v>10</v>
      </c>
      <c r="B3" s="37">
        <f>SUM(B2:B2)</f>
        <v>0</v>
      </c>
      <c r="C3" s="37">
        <f>SUM(C2:C2)</f>
        <v>0</v>
      </c>
      <c r="D3" s="37">
        <f>SUM(D2:D2)</f>
        <v>0</v>
      </c>
    </row>
    <row r="4" spans="1:4">
      <c r="A4" t="s">
        <v>127</v>
      </c>
    </row>
    <row r="6" spans="1:4">
      <c r="A6" s="35" t="s">
        <v>88</v>
      </c>
    </row>
    <row r="7" spans="1:4">
      <c r="A7" s="82" t="s">
        <v>140</v>
      </c>
      <c r="B7" s="88"/>
      <c r="C7" s="88"/>
      <c r="D7" s="83"/>
    </row>
    <row r="8" spans="1:4">
      <c r="A8" s="84"/>
      <c r="B8" s="89"/>
      <c r="C8" s="89"/>
      <c r="D8" s="85"/>
    </row>
    <row r="9" spans="1:4">
      <c r="A9" s="84"/>
      <c r="B9" s="89"/>
      <c r="C9" s="89"/>
      <c r="D9" s="85"/>
    </row>
    <row r="10" spans="1:4">
      <c r="A10" s="84"/>
      <c r="B10" s="89"/>
      <c r="C10" s="89"/>
      <c r="D10" s="85"/>
    </row>
    <row r="11" spans="1:4">
      <c r="A11" s="84"/>
      <c r="B11" s="89"/>
      <c r="C11" s="89"/>
      <c r="D11" s="85"/>
    </row>
    <row r="12" spans="1:4">
      <c r="A12" s="84"/>
      <c r="B12" s="89"/>
      <c r="C12" s="89"/>
      <c r="D12" s="85"/>
    </row>
    <row r="13" spans="1:4">
      <c r="A13" s="84"/>
      <c r="B13" s="89"/>
      <c r="C13" s="89"/>
      <c r="D13" s="85"/>
    </row>
    <row r="14" spans="1:4">
      <c r="A14" s="84"/>
      <c r="B14" s="89"/>
      <c r="C14" s="89"/>
      <c r="D14" s="85"/>
    </row>
    <row r="15" spans="1:4">
      <c r="A15" s="84"/>
      <c r="B15" s="89"/>
      <c r="C15" s="89"/>
      <c r="D15" s="85"/>
    </row>
    <row r="16" spans="1:4">
      <c r="A16" s="84"/>
      <c r="B16" s="89"/>
      <c r="C16" s="89"/>
      <c r="D16" s="85"/>
    </row>
    <row r="17" spans="1:4">
      <c r="A17" s="86"/>
      <c r="B17" s="90"/>
      <c r="C17" s="90"/>
      <c r="D17" s="87"/>
    </row>
  </sheetData>
  <mergeCells count="1">
    <mergeCell ref="A7:D17"/>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D19"/>
  <sheetViews>
    <sheetView topLeftCell="B1" workbookViewId="0">
      <selection activeCell="A9" sqref="A9:D19"/>
    </sheetView>
  </sheetViews>
  <sheetFormatPr defaultRowHeight="15"/>
  <cols>
    <col min="1" max="1" width="30.5703125" customWidth="1"/>
    <col min="2" max="2" width="13.42578125" customWidth="1"/>
    <col min="3" max="3" width="15.7109375" customWidth="1"/>
    <col min="4" max="4" width="24.28515625" customWidth="1"/>
  </cols>
  <sheetData>
    <row r="1" spans="1:4">
      <c r="A1" s="1" t="s">
        <v>0</v>
      </c>
      <c r="B1" s="1" t="s">
        <v>1</v>
      </c>
      <c r="C1" s="1" t="s">
        <v>2</v>
      </c>
      <c r="D1" s="1" t="s">
        <v>3</v>
      </c>
    </row>
    <row r="2" spans="1:4">
      <c r="A2" t="s">
        <v>12</v>
      </c>
      <c r="B2" s="2"/>
      <c r="C2" s="2"/>
      <c r="D2" s="2">
        <f>SUM(B2:C2)</f>
        <v>0</v>
      </c>
    </row>
    <row r="4" spans="1:4">
      <c r="A4" t="s">
        <v>11</v>
      </c>
    </row>
    <row r="8" spans="1:4">
      <c r="A8" s="35" t="s">
        <v>89</v>
      </c>
    </row>
    <row r="9" spans="1:4">
      <c r="A9" s="82" t="s">
        <v>139</v>
      </c>
      <c r="B9" s="88"/>
      <c r="C9" s="88"/>
      <c r="D9" s="83"/>
    </row>
    <row r="10" spans="1:4">
      <c r="A10" s="84"/>
      <c r="B10" s="89"/>
      <c r="C10" s="89"/>
      <c r="D10" s="85"/>
    </row>
    <row r="11" spans="1:4">
      <c r="A11" s="84"/>
      <c r="B11" s="89"/>
      <c r="C11" s="89"/>
      <c r="D11" s="85"/>
    </row>
    <row r="12" spans="1:4">
      <c r="A12" s="84"/>
      <c r="B12" s="89"/>
      <c r="C12" s="89"/>
      <c r="D12" s="85"/>
    </row>
    <row r="13" spans="1:4">
      <c r="A13" s="84"/>
      <c r="B13" s="89"/>
      <c r="C13" s="89"/>
      <c r="D13" s="85"/>
    </row>
    <row r="14" spans="1:4">
      <c r="A14" s="84"/>
      <c r="B14" s="89"/>
      <c r="C14" s="89"/>
      <c r="D14" s="85"/>
    </row>
    <row r="15" spans="1:4">
      <c r="A15" s="84"/>
      <c r="B15" s="89"/>
      <c r="C15" s="89"/>
      <c r="D15" s="85"/>
    </row>
    <row r="16" spans="1:4">
      <c r="A16" s="84"/>
      <c r="B16" s="89"/>
      <c r="C16" s="89"/>
      <c r="D16" s="85"/>
    </row>
    <row r="17" spans="1:4">
      <c r="A17" s="84"/>
      <c r="B17" s="89"/>
      <c r="C17" s="89"/>
      <c r="D17" s="85"/>
    </row>
    <row r="18" spans="1:4">
      <c r="A18" s="84"/>
      <c r="B18" s="89"/>
      <c r="C18" s="89"/>
      <c r="D18" s="85"/>
    </row>
    <row r="19" spans="1:4">
      <c r="A19" s="86"/>
      <c r="B19" s="90"/>
      <c r="C19" s="90"/>
      <c r="D19" s="87"/>
    </row>
  </sheetData>
  <mergeCells count="1">
    <mergeCell ref="A9:D19"/>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D17"/>
  <sheetViews>
    <sheetView workbookViewId="0">
      <selection activeCell="B2" sqref="B2"/>
    </sheetView>
  </sheetViews>
  <sheetFormatPr defaultRowHeight="15"/>
  <cols>
    <col min="1" max="1" width="23.140625" customWidth="1"/>
    <col min="2" max="2" width="22.85546875" customWidth="1"/>
    <col min="3" max="4" width="20.28515625" customWidth="1"/>
  </cols>
  <sheetData>
    <row r="1" spans="1:4">
      <c r="A1" s="1" t="s">
        <v>0</v>
      </c>
      <c r="B1" s="1" t="s">
        <v>120</v>
      </c>
      <c r="C1" s="1" t="s">
        <v>121</v>
      </c>
    </row>
    <row r="2" spans="1:4">
      <c r="A2" t="s">
        <v>119</v>
      </c>
      <c r="B2" s="52"/>
      <c r="C2" s="52">
        <v>3.6600000000000001E-2</v>
      </c>
    </row>
    <row r="3" spans="1:4" s="65" customFormat="1">
      <c r="A3" s="65" t="s">
        <v>130</v>
      </c>
      <c r="B3" s="52"/>
      <c r="C3" s="52"/>
    </row>
    <row r="4" spans="1:4" s="65" customFormat="1">
      <c r="B4" s="52"/>
      <c r="C4" s="52"/>
    </row>
    <row r="5" spans="1:4">
      <c r="A5" s="21" t="s">
        <v>128</v>
      </c>
      <c r="D5" s="2"/>
    </row>
    <row r="6" spans="1:4">
      <c r="A6" s="67" t="s">
        <v>129</v>
      </c>
      <c r="B6" s="52"/>
    </row>
    <row r="8" spans="1:4">
      <c r="A8" s="35" t="s">
        <v>90</v>
      </c>
    </row>
    <row r="9" spans="1:4">
      <c r="A9" s="125">
        <v>3.6600000000000001E-2</v>
      </c>
      <c r="B9" s="88"/>
      <c r="C9" s="88"/>
      <c r="D9" s="83"/>
    </row>
    <row r="10" spans="1:4">
      <c r="A10" s="84"/>
      <c r="B10" s="89"/>
      <c r="C10" s="89"/>
      <c r="D10" s="85"/>
    </row>
    <row r="11" spans="1:4">
      <c r="A11" s="84"/>
      <c r="B11" s="89"/>
      <c r="C11" s="89"/>
      <c r="D11" s="85"/>
    </row>
    <row r="12" spans="1:4">
      <c r="A12" s="84"/>
      <c r="B12" s="89"/>
      <c r="C12" s="89"/>
      <c r="D12" s="85"/>
    </row>
    <row r="13" spans="1:4">
      <c r="A13" s="84"/>
      <c r="B13" s="89"/>
      <c r="C13" s="89"/>
      <c r="D13" s="85"/>
    </row>
    <row r="14" spans="1:4">
      <c r="A14" s="84"/>
      <c r="B14" s="89"/>
      <c r="C14" s="89"/>
      <c r="D14" s="85"/>
    </row>
    <row r="15" spans="1:4">
      <c r="A15" s="84"/>
      <c r="B15" s="89"/>
      <c r="C15" s="89"/>
      <c r="D15" s="85"/>
    </row>
    <row r="16" spans="1:4">
      <c r="A16" s="84"/>
      <c r="B16" s="89"/>
      <c r="C16" s="89"/>
      <c r="D16" s="85"/>
    </row>
    <row r="17" spans="1:4">
      <c r="A17" s="86"/>
      <c r="B17" s="90"/>
      <c r="C17" s="90"/>
      <c r="D17" s="87"/>
    </row>
  </sheetData>
  <mergeCells count="1">
    <mergeCell ref="A9:D17"/>
  </mergeCells>
  <hyperlinks>
    <hyperlink ref="A6"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dimension ref="A1:B33"/>
  <sheetViews>
    <sheetView topLeftCell="A6" zoomScaleNormal="100" workbookViewId="0">
      <selection activeCell="F20" sqref="F20"/>
    </sheetView>
  </sheetViews>
  <sheetFormatPr defaultRowHeight="15"/>
  <cols>
    <col min="1" max="1" width="49.85546875" customWidth="1"/>
    <col min="2" max="2" width="59.85546875" customWidth="1"/>
  </cols>
  <sheetData>
    <row r="1" spans="1:2" ht="15.75" thickBot="1">
      <c r="A1" s="18" t="s">
        <v>61</v>
      </c>
    </row>
    <row r="2" spans="1:2" ht="22.5" customHeight="1" thickBot="1">
      <c r="A2" s="19" t="s">
        <v>62</v>
      </c>
      <c r="B2" s="20" t="s">
        <v>63</v>
      </c>
    </row>
    <row r="3" spans="1:2" ht="45.75" customHeight="1" thickBot="1">
      <c r="A3" s="19" t="s">
        <v>62</v>
      </c>
      <c r="B3" s="22" t="s">
        <v>92</v>
      </c>
    </row>
    <row r="4" spans="1:2" ht="30" customHeight="1" thickBot="1">
      <c r="A4" s="26"/>
      <c r="B4" s="27" t="s">
        <v>93</v>
      </c>
    </row>
    <row r="5" spans="1:2" ht="54.75" customHeight="1" thickBot="1">
      <c r="A5" s="6"/>
      <c r="B5" s="22" t="s">
        <v>94</v>
      </c>
    </row>
    <row r="6" spans="1:2" ht="42" customHeight="1" thickBot="1">
      <c r="A6" s="26"/>
      <c r="B6" s="43" t="s">
        <v>114</v>
      </c>
    </row>
    <row r="7" spans="1:2" s="42" customFormat="1" ht="42" customHeight="1" thickBot="1">
      <c r="A7" s="19" t="s">
        <v>62</v>
      </c>
      <c r="B7" s="41" t="s">
        <v>113</v>
      </c>
    </row>
    <row r="8" spans="1:2" s="42" customFormat="1" ht="55.5" customHeight="1" thickBot="1">
      <c r="A8" s="26"/>
      <c r="B8" s="43" t="s">
        <v>112</v>
      </c>
    </row>
    <row r="9" spans="1:2" ht="40.5" hidden="1" customHeight="1" thickBot="1">
      <c r="A9" s="6"/>
      <c r="B9" s="22" t="s">
        <v>64</v>
      </c>
    </row>
    <row r="10" spans="1:2" ht="26.25" hidden="1">
      <c r="A10" s="79"/>
      <c r="B10" s="23" t="s">
        <v>65</v>
      </c>
    </row>
    <row r="11" spans="1:2" ht="19.5" hidden="1" customHeight="1">
      <c r="A11" s="80"/>
      <c r="B11" s="24" t="s">
        <v>66</v>
      </c>
    </row>
    <row r="12" spans="1:2" ht="26.25" hidden="1">
      <c r="A12" s="80"/>
      <c r="B12" s="24" t="s">
        <v>67</v>
      </c>
    </row>
    <row r="13" spans="1:2" hidden="1">
      <c r="A13" s="80"/>
      <c r="B13" s="24" t="s">
        <v>68</v>
      </c>
    </row>
    <row r="14" spans="1:2" hidden="1">
      <c r="A14" s="80"/>
      <c r="B14" s="24" t="s">
        <v>69</v>
      </c>
    </row>
    <row r="15" spans="1:2" hidden="1">
      <c r="A15" s="80"/>
      <c r="B15" s="24" t="s">
        <v>70</v>
      </c>
    </row>
    <row r="16" spans="1:2" hidden="1">
      <c r="A16" s="80"/>
      <c r="B16" s="24" t="s">
        <v>71</v>
      </c>
    </row>
    <row r="17" spans="1:2" hidden="1">
      <c r="A17" s="80"/>
      <c r="B17" s="24" t="s">
        <v>72</v>
      </c>
    </row>
    <row r="18" spans="1:2" hidden="1">
      <c r="A18" s="80"/>
      <c r="B18" s="24" t="s">
        <v>73</v>
      </c>
    </row>
    <row r="19" spans="1:2" ht="15.75" hidden="1" thickBot="1">
      <c r="A19" s="81"/>
      <c r="B19" s="22"/>
    </row>
    <row r="20" spans="1:2" s="42" customFormat="1" ht="35.25" customHeight="1" thickBot="1">
      <c r="A20" s="40"/>
      <c r="B20" s="41" t="s">
        <v>95</v>
      </c>
    </row>
    <row r="21" spans="1:2" ht="47.25" customHeight="1" thickBot="1">
      <c r="A21" s="26"/>
      <c r="B21" s="27" t="s">
        <v>115</v>
      </c>
    </row>
    <row r="22" spans="1:2" s="46" customFormat="1" ht="45" customHeight="1" thickBot="1">
      <c r="A22" s="44"/>
      <c r="B22" s="45" t="s">
        <v>96</v>
      </c>
    </row>
    <row r="23" spans="1:2" ht="33" customHeight="1" thickBot="1">
      <c r="A23" s="26"/>
      <c r="B23" s="27" t="s">
        <v>97</v>
      </c>
    </row>
    <row r="24" spans="1:2" ht="25.5" customHeight="1" thickBot="1">
      <c r="A24" s="6"/>
      <c r="B24" s="25"/>
    </row>
    <row r="27" spans="1:2">
      <c r="A27" s="35" t="s">
        <v>81</v>
      </c>
    </row>
    <row r="28" spans="1:2">
      <c r="A28" s="82"/>
      <c r="B28" s="83"/>
    </row>
    <row r="29" spans="1:2">
      <c r="A29" s="84"/>
      <c r="B29" s="85"/>
    </row>
    <row r="30" spans="1:2">
      <c r="A30" s="84"/>
      <c r="B30" s="85"/>
    </row>
    <row r="31" spans="1:2">
      <c r="A31" s="84"/>
      <c r="B31" s="85"/>
    </row>
    <row r="32" spans="1:2">
      <c r="A32" s="84"/>
      <c r="B32" s="85"/>
    </row>
    <row r="33" spans="1:2">
      <c r="A33" s="86"/>
      <c r="B33" s="87"/>
    </row>
  </sheetData>
  <mergeCells count="2">
    <mergeCell ref="A10:A19"/>
    <mergeCell ref="A28:B3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G25"/>
  <sheetViews>
    <sheetView tabSelected="1" topLeftCell="A3" workbookViewId="0">
      <selection activeCell="G9" sqref="G9"/>
    </sheetView>
  </sheetViews>
  <sheetFormatPr defaultRowHeight="15"/>
  <cols>
    <col min="1" max="1" width="44.42578125" customWidth="1"/>
    <col min="2" max="2" width="20.42578125" customWidth="1"/>
    <col min="3" max="3" width="17.7109375" customWidth="1"/>
    <col min="4" max="4" width="24.140625" customWidth="1"/>
    <col min="6" max="6" width="17.140625" customWidth="1"/>
    <col min="7" max="7" width="17.28515625" customWidth="1"/>
  </cols>
  <sheetData>
    <row r="1" spans="1:7">
      <c r="A1" s="1" t="s">
        <v>0</v>
      </c>
      <c r="B1" s="1" t="s">
        <v>1</v>
      </c>
      <c r="C1" s="1" t="s">
        <v>2</v>
      </c>
      <c r="D1" s="1" t="s">
        <v>3</v>
      </c>
    </row>
    <row r="2" spans="1:7">
      <c r="A2" t="s">
        <v>4</v>
      </c>
      <c r="B2" s="2">
        <f>Salary!B5</f>
        <v>23008</v>
      </c>
      <c r="C2" s="2">
        <f>Salary!C5</f>
        <v>3264</v>
      </c>
      <c r="D2" s="2">
        <f>B2+C2</f>
        <v>26272</v>
      </c>
    </row>
    <row r="3" spans="1:7">
      <c r="A3" t="s">
        <v>5</v>
      </c>
      <c r="B3" s="2">
        <f>PersonnelBenefits!B2</f>
        <v>6994</v>
      </c>
      <c r="C3" s="2">
        <f>PersonnelBenefits!C2</f>
        <v>311</v>
      </c>
      <c r="D3" s="2">
        <f t="shared" ref="D3:D8" si="0">B3+C3</f>
        <v>7305</v>
      </c>
    </row>
    <row r="4" spans="1:7">
      <c r="A4" t="s">
        <v>6</v>
      </c>
      <c r="B4" s="2">
        <f>Travel!B15</f>
        <v>412</v>
      </c>
      <c r="C4" s="2">
        <f>Travel!C15</f>
        <v>800</v>
      </c>
      <c r="D4" s="2">
        <f t="shared" si="0"/>
        <v>1212</v>
      </c>
    </row>
    <row r="5" spans="1:7">
      <c r="A5" t="s">
        <v>7</v>
      </c>
      <c r="B5" s="2">
        <f>EquipmentHardware!B2</f>
        <v>24912</v>
      </c>
      <c r="C5" s="2">
        <f>EquipmentHardware!C2</f>
        <v>7080</v>
      </c>
      <c r="D5" s="2">
        <f t="shared" si="0"/>
        <v>31992</v>
      </c>
      <c r="F5" s="54" t="s">
        <v>141</v>
      </c>
    </row>
    <row r="6" spans="1:7">
      <c r="A6" t="s">
        <v>8</v>
      </c>
      <c r="B6" s="2">
        <f>SuppliesMaterialsSW!B4</f>
        <v>6000</v>
      </c>
      <c r="C6" s="2">
        <f>SuppliesMaterialsSW!C4</f>
        <v>1152</v>
      </c>
      <c r="D6" s="2">
        <f t="shared" si="0"/>
        <v>7152</v>
      </c>
      <c r="F6" s="126">
        <f>G9-C9</f>
        <v>4148.7377049180323</v>
      </c>
    </row>
    <row r="7" spans="1:7">
      <c r="A7" t="s">
        <v>124</v>
      </c>
      <c r="B7" s="2">
        <f>Contractual!B3</f>
        <v>0</v>
      </c>
      <c r="C7" s="2">
        <f>Contractual!C3</f>
        <v>0</v>
      </c>
      <c r="D7" s="2">
        <f t="shared" si="0"/>
        <v>0</v>
      </c>
    </row>
    <row r="8" spans="1:7">
      <c r="A8" t="s">
        <v>9</v>
      </c>
      <c r="B8" s="2">
        <f>'General Operating'!B2</f>
        <v>0</v>
      </c>
      <c r="C8" s="2">
        <f>'General Operating'!C2</f>
        <v>0</v>
      </c>
      <c r="D8" s="2">
        <f t="shared" si="0"/>
        <v>0</v>
      </c>
      <c r="G8" s="54" t="s">
        <v>142</v>
      </c>
    </row>
    <row r="9" spans="1:7">
      <c r="A9" s="36" t="s">
        <v>117</v>
      </c>
      <c r="B9" s="37">
        <f>SUM(B2:B8)</f>
        <v>61326</v>
      </c>
      <c r="C9" s="37">
        <f>SUM(C2:C8)</f>
        <v>12607</v>
      </c>
      <c r="D9" s="37">
        <f>SUM(D2:D8)</f>
        <v>73933</v>
      </c>
      <c r="G9" s="66">
        <f>B14*0.25</f>
        <v>16755.737704918032</v>
      </c>
    </row>
    <row r="10" spans="1:7">
      <c r="A10" s="60"/>
      <c r="B10" s="61"/>
      <c r="C10" s="61"/>
      <c r="D10" s="61"/>
    </row>
    <row r="11" spans="1:7">
      <c r="A11" s="55" t="s">
        <v>125</v>
      </c>
    </row>
    <row r="12" spans="1:7">
      <c r="A12" t="s">
        <v>118</v>
      </c>
      <c r="B12" s="53">
        <f>0.085*B14</f>
        <v>5696.9508196721317</v>
      </c>
    </row>
    <row r="13" spans="1:7" ht="15.75" thickBot="1">
      <c r="A13" s="62" t="s">
        <v>123</v>
      </c>
      <c r="B13" s="63">
        <f>Indirect!B2*BUDGET!B14</f>
        <v>0</v>
      </c>
      <c r="C13" s="63">
        <f>Indirect!C2*BUDGET!C14</f>
        <v>478.94560930039444</v>
      </c>
      <c r="D13" s="62"/>
    </row>
    <row r="14" spans="1:7">
      <c r="A14" s="54" t="s">
        <v>122</v>
      </c>
      <c r="B14" s="56">
        <f>B9/(0.915-Indirect!B2)</f>
        <v>67022.950819672129</v>
      </c>
      <c r="C14" s="56">
        <f>C9/(1-Indirect!C2)</f>
        <v>13085.945609300394</v>
      </c>
      <c r="D14" s="56">
        <f>SUM(B14:C14)</f>
        <v>80108.896428972526</v>
      </c>
    </row>
    <row r="17" spans="1:4">
      <c r="A17" s="35" t="s">
        <v>98</v>
      </c>
    </row>
    <row r="18" spans="1:4">
      <c r="A18" s="82" t="s">
        <v>143</v>
      </c>
      <c r="B18" s="88"/>
      <c r="C18" s="88"/>
      <c r="D18" s="83"/>
    </row>
    <row r="19" spans="1:4">
      <c r="A19" s="84"/>
      <c r="B19" s="89"/>
      <c r="C19" s="89"/>
      <c r="D19" s="85"/>
    </row>
    <row r="20" spans="1:4">
      <c r="A20" s="84"/>
      <c r="B20" s="89"/>
      <c r="C20" s="89"/>
      <c r="D20" s="85"/>
    </row>
    <row r="21" spans="1:4">
      <c r="A21" s="84"/>
      <c r="B21" s="89"/>
      <c r="C21" s="89"/>
      <c r="D21" s="85"/>
    </row>
    <row r="22" spans="1:4">
      <c r="A22" s="84"/>
      <c r="B22" s="89"/>
      <c r="C22" s="89"/>
      <c r="D22" s="85"/>
    </row>
    <row r="23" spans="1:4">
      <c r="A23" s="84"/>
      <c r="B23" s="89"/>
      <c r="C23" s="89"/>
      <c r="D23" s="85"/>
    </row>
    <row r="24" spans="1:4">
      <c r="A24" s="84"/>
      <c r="B24" s="89"/>
      <c r="C24" s="89"/>
      <c r="D24" s="85"/>
    </row>
    <row r="25" spans="1:4">
      <c r="A25" s="86"/>
      <c r="B25" s="90"/>
      <c r="C25" s="90"/>
      <c r="D25" s="87"/>
    </row>
  </sheetData>
  <mergeCells count="1">
    <mergeCell ref="A18:D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D18"/>
  <sheetViews>
    <sheetView workbookViewId="0">
      <selection activeCell="A11" sqref="A11:D18"/>
    </sheetView>
  </sheetViews>
  <sheetFormatPr defaultRowHeight="15"/>
  <cols>
    <col min="1" max="1" width="48.140625" customWidth="1"/>
    <col min="2" max="2" width="15.85546875" customWidth="1"/>
    <col min="3" max="3" width="13.7109375" customWidth="1"/>
    <col min="4" max="4" width="18.5703125" customWidth="1"/>
  </cols>
  <sheetData>
    <row r="1" spans="1:4">
      <c r="A1" s="1" t="s">
        <v>0</v>
      </c>
      <c r="B1" s="1" t="s">
        <v>1</v>
      </c>
      <c r="C1" s="1" t="s">
        <v>2</v>
      </c>
      <c r="D1" s="1" t="s">
        <v>3</v>
      </c>
    </row>
    <row r="2" spans="1:4">
      <c r="A2" t="s">
        <v>4</v>
      </c>
      <c r="B2" s="66"/>
      <c r="C2" s="2"/>
      <c r="D2" s="2">
        <f>SUM(B2:C2)</f>
        <v>0</v>
      </c>
    </row>
    <row r="3" spans="1:4">
      <c r="A3" t="s">
        <v>131</v>
      </c>
      <c r="B3" s="66">
        <v>23008</v>
      </c>
      <c r="C3" s="2"/>
      <c r="D3" s="2">
        <f t="shared" ref="D3:D4" si="0">SUM(B3:C3)</f>
        <v>23008</v>
      </c>
    </row>
    <row r="4" spans="1:4">
      <c r="A4" t="s">
        <v>80</v>
      </c>
      <c r="B4" s="66"/>
      <c r="C4" s="2">
        <v>3264</v>
      </c>
      <c r="D4" s="2">
        <f t="shared" si="0"/>
        <v>3264</v>
      </c>
    </row>
    <row r="5" spans="1:4">
      <c r="A5" s="36" t="s">
        <v>10</v>
      </c>
      <c r="B5" s="37">
        <f>SUM(B2:B4)</f>
        <v>23008</v>
      </c>
      <c r="C5" s="37">
        <f>SUM(C2:C4)</f>
        <v>3264</v>
      </c>
      <c r="D5" s="37">
        <f>SUM(D2:D4)</f>
        <v>26272</v>
      </c>
    </row>
    <row r="10" spans="1:4">
      <c r="A10" s="35" t="s">
        <v>82</v>
      </c>
    </row>
    <row r="11" spans="1:4">
      <c r="A11" s="82" t="s">
        <v>144</v>
      </c>
      <c r="B11" s="88"/>
      <c r="C11" s="88"/>
      <c r="D11" s="83"/>
    </row>
    <row r="12" spans="1:4">
      <c r="A12" s="84"/>
      <c r="B12" s="89"/>
      <c r="C12" s="89"/>
      <c r="D12" s="85"/>
    </row>
    <row r="13" spans="1:4">
      <c r="A13" s="84"/>
      <c r="B13" s="89"/>
      <c r="C13" s="89"/>
      <c r="D13" s="85"/>
    </row>
    <row r="14" spans="1:4">
      <c r="A14" s="84"/>
      <c r="B14" s="89"/>
      <c r="C14" s="89"/>
      <c r="D14" s="85"/>
    </row>
    <row r="15" spans="1:4">
      <c r="A15" s="84"/>
      <c r="B15" s="89"/>
      <c r="C15" s="89"/>
      <c r="D15" s="85"/>
    </row>
    <row r="16" spans="1:4">
      <c r="A16" s="84"/>
      <c r="B16" s="89"/>
      <c r="C16" s="89"/>
      <c r="D16" s="85"/>
    </row>
    <row r="17" spans="1:4">
      <c r="A17" s="84"/>
      <c r="B17" s="89"/>
      <c r="C17" s="89"/>
      <c r="D17" s="85"/>
    </row>
    <row r="18" spans="1:4">
      <c r="A18" s="86"/>
      <c r="B18" s="90"/>
      <c r="C18" s="90"/>
      <c r="D18" s="87"/>
    </row>
  </sheetData>
  <mergeCells count="1">
    <mergeCell ref="A11:D18"/>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29"/>
  <sheetViews>
    <sheetView workbookViewId="0">
      <selection activeCell="A18" sqref="A18:D29"/>
    </sheetView>
  </sheetViews>
  <sheetFormatPr defaultRowHeight="15"/>
  <cols>
    <col min="1" max="1" width="33.42578125" customWidth="1"/>
    <col min="2" max="2" width="15.7109375" customWidth="1"/>
    <col min="3" max="3" width="17.28515625" customWidth="1"/>
    <col min="4" max="4" width="18.85546875" customWidth="1"/>
  </cols>
  <sheetData>
    <row r="1" spans="1:4">
      <c r="A1" s="1" t="s">
        <v>0</v>
      </c>
      <c r="B1" s="1" t="s">
        <v>1</v>
      </c>
      <c r="C1" s="1" t="s">
        <v>2</v>
      </c>
      <c r="D1" s="1" t="s">
        <v>3</v>
      </c>
    </row>
    <row r="2" spans="1:4">
      <c r="A2" t="s">
        <v>5</v>
      </c>
      <c r="B2" s="66">
        <f>5581+1413</f>
        <v>6994</v>
      </c>
      <c r="C2" s="2">
        <v>311</v>
      </c>
      <c r="D2" s="2">
        <f>SUM(B2:C2)</f>
        <v>7305</v>
      </c>
    </row>
    <row r="4" spans="1:4">
      <c r="A4" t="s">
        <v>11</v>
      </c>
    </row>
    <row r="17" spans="1:4">
      <c r="A17" s="35" t="s">
        <v>83</v>
      </c>
    </row>
    <row r="18" spans="1:4">
      <c r="A18" s="82" t="s">
        <v>145</v>
      </c>
      <c r="B18" s="88"/>
      <c r="C18" s="88"/>
      <c r="D18" s="83"/>
    </row>
    <row r="19" spans="1:4">
      <c r="A19" s="84"/>
      <c r="B19" s="89"/>
      <c r="C19" s="89"/>
      <c r="D19" s="85"/>
    </row>
    <row r="20" spans="1:4">
      <c r="A20" s="84"/>
      <c r="B20" s="89"/>
      <c r="C20" s="89"/>
      <c r="D20" s="85"/>
    </row>
    <row r="21" spans="1:4">
      <c r="A21" s="84"/>
      <c r="B21" s="89"/>
      <c r="C21" s="89"/>
      <c r="D21" s="85"/>
    </row>
    <row r="22" spans="1:4">
      <c r="A22" s="84"/>
      <c r="B22" s="89"/>
      <c r="C22" s="89"/>
      <c r="D22" s="85"/>
    </row>
    <row r="23" spans="1:4">
      <c r="A23" s="84"/>
      <c r="B23" s="89"/>
      <c r="C23" s="89"/>
      <c r="D23" s="85"/>
    </row>
    <row r="24" spans="1:4">
      <c r="A24" s="84"/>
      <c r="B24" s="89"/>
      <c r="C24" s="89"/>
      <c r="D24" s="85"/>
    </row>
    <row r="25" spans="1:4">
      <c r="A25" s="84"/>
      <c r="B25" s="89"/>
      <c r="C25" s="89"/>
      <c r="D25" s="85"/>
    </row>
    <row r="26" spans="1:4">
      <c r="A26" s="84"/>
      <c r="B26" s="89"/>
      <c r="C26" s="89"/>
      <c r="D26" s="85"/>
    </row>
    <row r="27" spans="1:4">
      <c r="A27" s="84"/>
      <c r="B27" s="89"/>
      <c r="C27" s="89"/>
      <c r="D27" s="85"/>
    </row>
    <row r="28" spans="1:4">
      <c r="A28" s="84"/>
      <c r="B28" s="89"/>
      <c r="C28" s="89"/>
      <c r="D28" s="85"/>
    </row>
    <row r="29" spans="1:4">
      <c r="A29" s="86"/>
      <c r="B29" s="90"/>
      <c r="C29" s="90"/>
      <c r="D29" s="87"/>
    </row>
  </sheetData>
  <mergeCells count="1">
    <mergeCell ref="A18:D2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D32"/>
  <sheetViews>
    <sheetView workbookViewId="0">
      <selection activeCell="I10" sqref="I10"/>
    </sheetView>
  </sheetViews>
  <sheetFormatPr defaultRowHeight="15"/>
  <cols>
    <col min="1" max="1" width="59.140625" customWidth="1"/>
    <col min="2" max="2" width="16.140625" customWidth="1"/>
    <col min="3" max="3" width="12.7109375" customWidth="1"/>
    <col min="4" max="4" width="21" customWidth="1"/>
  </cols>
  <sheetData>
    <row r="1" spans="1:4">
      <c r="A1" s="1" t="s">
        <v>0</v>
      </c>
      <c r="B1" s="1" t="s">
        <v>1</v>
      </c>
      <c r="C1" s="1" t="s">
        <v>2</v>
      </c>
      <c r="D1" s="1" t="s">
        <v>3</v>
      </c>
    </row>
    <row r="2" spans="1:4">
      <c r="A2" t="s">
        <v>6</v>
      </c>
      <c r="B2" s="57"/>
      <c r="C2" s="2"/>
      <c r="D2" s="2">
        <f>SUM(B2:C2)</f>
        <v>0</v>
      </c>
    </row>
    <row r="3" spans="1:4">
      <c r="A3" s="48" t="s">
        <v>77</v>
      </c>
      <c r="B3" s="51"/>
      <c r="C3" s="51"/>
      <c r="D3" s="51"/>
    </row>
    <row r="4" spans="1:4" ht="22.5" customHeight="1">
      <c r="A4" s="49" t="s">
        <v>91</v>
      </c>
      <c r="B4" s="2"/>
      <c r="C4" s="2"/>
      <c r="D4" s="66">
        <f t="shared" ref="D4:D14" si="0">SUM(B4:C4)</f>
        <v>0</v>
      </c>
    </row>
    <row r="5" spans="1:4" ht="55.5" customHeight="1">
      <c r="A5" s="47" t="s">
        <v>116</v>
      </c>
      <c r="B5" s="2"/>
      <c r="C5" s="2"/>
      <c r="D5" s="66">
        <f t="shared" si="0"/>
        <v>0</v>
      </c>
    </row>
    <row r="6" spans="1:4" ht="30" customHeight="1">
      <c r="A6" s="50" t="s">
        <v>99</v>
      </c>
      <c r="B6" s="2">
        <v>412</v>
      </c>
      <c r="C6" s="66"/>
      <c r="D6" s="66">
        <f t="shared" si="0"/>
        <v>412</v>
      </c>
    </row>
    <row r="7" spans="1:4" ht="30" customHeight="1">
      <c r="A7" s="39" t="s">
        <v>103</v>
      </c>
      <c r="B7" s="2"/>
      <c r="C7" s="2">
        <v>200</v>
      </c>
      <c r="D7" s="66">
        <f t="shared" si="0"/>
        <v>200</v>
      </c>
    </row>
    <row r="8" spans="1:4">
      <c r="A8" s="50" t="s">
        <v>100</v>
      </c>
      <c r="B8" s="2"/>
      <c r="C8" s="2">
        <v>200</v>
      </c>
      <c r="D8" s="66">
        <f t="shared" si="0"/>
        <v>200</v>
      </c>
    </row>
    <row r="9" spans="1:4">
      <c r="A9" s="50" t="s">
        <v>101</v>
      </c>
      <c r="B9" s="2"/>
      <c r="C9" s="2">
        <v>200</v>
      </c>
      <c r="D9" s="66">
        <f t="shared" si="0"/>
        <v>200</v>
      </c>
    </row>
    <row r="10" spans="1:4">
      <c r="A10" s="50" t="s">
        <v>102</v>
      </c>
      <c r="B10" s="2"/>
      <c r="C10" s="2">
        <v>200</v>
      </c>
      <c r="D10" s="66">
        <f t="shared" si="0"/>
        <v>200</v>
      </c>
    </row>
    <row r="11" spans="1:4">
      <c r="A11" s="50"/>
      <c r="B11" s="2"/>
      <c r="C11" s="2"/>
      <c r="D11" s="2">
        <f t="shared" si="0"/>
        <v>0</v>
      </c>
    </row>
    <row r="12" spans="1:4">
      <c r="A12" s="34" t="s">
        <v>78</v>
      </c>
      <c r="B12" s="51"/>
      <c r="C12" s="51"/>
      <c r="D12" s="51"/>
    </row>
    <row r="13" spans="1:4">
      <c r="A13" t="s">
        <v>79</v>
      </c>
      <c r="B13" s="2"/>
      <c r="C13" s="2"/>
      <c r="D13" s="2">
        <f t="shared" si="0"/>
        <v>0</v>
      </c>
    </row>
    <row r="14" spans="1:4">
      <c r="B14" s="38"/>
      <c r="C14" s="38"/>
      <c r="D14" s="2">
        <f t="shared" si="0"/>
        <v>0</v>
      </c>
    </row>
    <row r="15" spans="1:4">
      <c r="A15" s="36" t="s">
        <v>10</v>
      </c>
      <c r="B15" s="37">
        <f>SUM(B2:B14)</f>
        <v>412</v>
      </c>
      <c r="C15" s="37">
        <f>SUM(C4:C14)</f>
        <v>800</v>
      </c>
      <c r="D15" s="37">
        <f t="shared" ref="D15" si="1">SUM(D2:D14)</f>
        <v>1212</v>
      </c>
    </row>
    <row r="21" spans="1:4">
      <c r="A21" s="35" t="s">
        <v>84</v>
      </c>
    </row>
    <row r="22" spans="1:4">
      <c r="A22" s="82" t="s">
        <v>134</v>
      </c>
      <c r="B22" s="88"/>
      <c r="C22" s="88"/>
      <c r="D22" s="83"/>
    </row>
    <row r="23" spans="1:4">
      <c r="A23" s="84"/>
      <c r="B23" s="89"/>
      <c r="C23" s="89"/>
      <c r="D23" s="85"/>
    </row>
    <row r="24" spans="1:4">
      <c r="A24" s="84"/>
      <c r="B24" s="89"/>
      <c r="C24" s="89"/>
      <c r="D24" s="85"/>
    </row>
    <row r="25" spans="1:4">
      <c r="A25" s="84"/>
      <c r="B25" s="89"/>
      <c r="C25" s="89"/>
      <c r="D25" s="85"/>
    </row>
    <row r="26" spans="1:4">
      <c r="A26" s="84"/>
      <c r="B26" s="89"/>
      <c r="C26" s="89"/>
      <c r="D26" s="85"/>
    </row>
    <row r="27" spans="1:4">
      <c r="A27" s="84"/>
      <c r="B27" s="89"/>
      <c r="C27" s="89"/>
      <c r="D27" s="85"/>
    </row>
    <row r="28" spans="1:4">
      <c r="A28" s="84"/>
      <c r="B28" s="89"/>
      <c r="C28" s="89"/>
      <c r="D28" s="85"/>
    </row>
    <row r="29" spans="1:4">
      <c r="A29" s="84"/>
      <c r="B29" s="89"/>
      <c r="C29" s="89"/>
      <c r="D29" s="85"/>
    </row>
    <row r="30" spans="1:4">
      <c r="A30" s="84"/>
      <c r="B30" s="89"/>
      <c r="C30" s="89"/>
      <c r="D30" s="85"/>
    </row>
    <row r="31" spans="1:4">
      <c r="A31" s="84"/>
      <c r="B31" s="89"/>
      <c r="C31" s="89"/>
      <c r="D31" s="85"/>
    </row>
    <row r="32" spans="1:4">
      <c r="A32" s="86"/>
      <c r="B32" s="90"/>
      <c r="C32" s="90"/>
      <c r="D32" s="87"/>
    </row>
  </sheetData>
  <mergeCells count="1">
    <mergeCell ref="A22:D32"/>
  </mergeCells>
  <pageMargins left="0.7" right="0.7" top="0.75" bottom="0.75" header="0.3" footer="0.3"/>
  <pageSetup orientation="portrait" r:id="rId1"/>
  <ignoredErrors>
    <ignoredError sqref="C15" formula="1"/>
  </ignoredErrors>
</worksheet>
</file>

<file path=xl/worksheets/sheet7.xml><?xml version="1.0" encoding="utf-8"?>
<worksheet xmlns="http://schemas.openxmlformats.org/spreadsheetml/2006/main" xmlns:r="http://schemas.openxmlformats.org/officeDocument/2006/relationships">
  <dimension ref="A1:D44"/>
  <sheetViews>
    <sheetView workbookViewId="0">
      <selection activeCell="E18" sqref="E18"/>
    </sheetView>
  </sheetViews>
  <sheetFormatPr defaultRowHeight="15"/>
  <cols>
    <col min="1" max="1" width="23.5703125" customWidth="1"/>
    <col min="2" max="2" width="21.42578125" customWidth="1"/>
    <col min="3" max="3" width="29.140625" customWidth="1"/>
    <col min="4" max="4" width="25" customWidth="1"/>
  </cols>
  <sheetData>
    <row r="1" spans="1:4">
      <c r="A1" s="1" t="s">
        <v>0</v>
      </c>
      <c r="B1" s="1" t="s">
        <v>1</v>
      </c>
      <c r="C1" s="1" t="s">
        <v>2</v>
      </c>
      <c r="D1" s="1" t="s">
        <v>3</v>
      </c>
    </row>
    <row r="2" spans="1:4">
      <c r="A2" t="s">
        <v>7</v>
      </c>
      <c r="B2" s="64">
        <f>12456+12456</f>
        <v>24912</v>
      </c>
      <c r="C2" s="64">
        <f>480+600+6000</f>
        <v>7080</v>
      </c>
      <c r="D2" s="2">
        <f>SUM(B2:C2)</f>
        <v>31992</v>
      </c>
    </row>
    <row r="4" spans="1:4">
      <c r="A4" t="s">
        <v>11</v>
      </c>
    </row>
    <row r="13" spans="1:4">
      <c r="A13" s="35" t="s">
        <v>85</v>
      </c>
    </row>
    <row r="14" spans="1:4">
      <c r="A14" s="82" t="s">
        <v>146</v>
      </c>
      <c r="B14" s="88"/>
      <c r="C14" s="88"/>
      <c r="D14" s="83"/>
    </row>
    <row r="15" spans="1:4">
      <c r="A15" s="84"/>
      <c r="B15" s="89"/>
      <c r="C15" s="89"/>
      <c r="D15" s="85"/>
    </row>
    <row r="16" spans="1:4">
      <c r="A16" s="84"/>
      <c r="B16" s="89"/>
      <c r="C16" s="89"/>
      <c r="D16" s="85"/>
    </row>
    <row r="17" spans="1:4">
      <c r="A17" s="84"/>
      <c r="B17" s="89"/>
      <c r="C17" s="89"/>
      <c r="D17" s="85"/>
    </row>
    <row r="18" spans="1:4">
      <c r="A18" s="84"/>
      <c r="B18" s="89"/>
      <c r="C18" s="89"/>
      <c r="D18" s="85"/>
    </row>
    <row r="19" spans="1:4">
      <c r="A19" s="84"/>
      <c r="B19" s="89"/>
      <c r="C19" s="89"/>
      <c r="D19" s="85"/>
    </row>
    <row r="20" spans="1:4">
      <c r="A20" s="84"/>
      <c r="B20" s="89"/>
      <c r="C20" s="89"/>
      <c r="D20" s="85"/>
    </row>
    <row r="21" spans="1:4">
      <c r="A21" s="84"/>
      <c r="B21" s="89"/>
      <c r="C21" s="89"/>
      <c r="D21" s="85"/>
    </row>
    <row r="22" spans="1:4">
      <c r="A22" s="84"/>
      <c r="B22" s="89"/>
      <c r="C22" s="89"/>
      <c r="D22" s="85"/>
    </row>
    <row r="23" spans="1:4">
      <c r="A23" s="84"/>
      <c r="B23" s="89"/>
      <c r="C23" s="89"/>
      <c r="D23" s="85"/>
    </row>
    <row r="24" spans="1:4">
      <c r="A24" s="84"/>
      <c r="B24" s="89"/>
      <c r="C24" s="89"/>
      <c r="D24" s="85"/>
    </row>
    <row r="25" spans="1:4">
      <c r="A25" s="84"/>
      <c r="B25" s="89"/>
      <c r="C25" s="89"/>
      <c r="D25" s="85"/>
    </row>
    <row r="26" spans="1:4">
      <c r="A26" s="84"/>
      <c r="B26" s="89"/>
      <c r="C26" s="89"/>
      <c r="D26" s="85"/>
    </row>
    <row r="27" spans="1:4">
      <c r="A27" s="84"/>
      <c r="B27" s="89"/>
      <c r="C27" s="89"/>
      <c r="D27" s="85"/>
    </row>
    <row r="28" spans="1:4">
      <c r="A28" s="84"/>
      <c r="B28" s="89"/>
      <c r="C28" s="89"/>
      <c r="D28" s="85"/>
    </row>
    <row r="29" spans="1:4">
      <c r="A29" s="84"/>
      <c r="B29" s="89"/>
      <c r="C29" s="89"/>
      <c r="D29" s="85"/>
    </row>
    <row r="30" spans="1:4">
      <c r="A30" s="84"/>
      <c r="B30" s="89"/>
      <c r="C30" s="89"/>
      <c r="D30" s="85"/>
    </row>
    <row r="31" spans="1:4">
      <c r="A31" s="84"/>
      <c r="B31" s="89"/>
      <c r="C31" s="89"/>
      <c r="D31" s="85"/>
    </row>
    <row r="32" spans="1:4">
      <c r="A32" s="84"/>
      <c r="B32" s="89"/>
      <c r="C32" s="89"/>
      <c r="D32" s="85"/>
    </row>
    <row r="33" spans="1:4">
      <c r="A33" s="84"/>
      <c r="B33" s="89"/>
      <c r="C33" s="89"/>
      <c r="D33" s="85"/>
    </row>
    <row r="34" spans="1:4">
      <c r="A34" s="84"/>
      <c r="B34" s="89"/>
      <c r="C34" s="89"/>
      <c r="D34" s="85"/>
    </row>
    <row r="35" spans="1:4">
      <c r="A35" s="84"/>
      <c r="B35" s="89"/>
      <c r="C35" s="89"/>
      <c r="D35" s="85"/>
    </row>
    <row r="36" spans="1:4">
      <c r="A36" s="84"/>
      <c r="B36" s="89"/>
      <c r="C36" s="89"/>
      <c r="D36" s="85"/>
    </row>
    <row r="37" spans="1:4">
      <c r="A37" s="84"/>
      <c r="B37" s="89"/>
      <c r="C37" s="89"/>
      <c r="D37" s="85"/>
    </row>
    <row r="38" spans="1:4">
      <c r="A38" s="84"/>
      <c r="B38" s="89"/>
      <c r="C38" s="89"/>
      <c r="D38" s="85"/>
    </row>
    <row r="39" spans="1:4">
      <c r="A39" s="84"/>
      <c r="B39" s="89"/>
      <c r="C39" s="89"/>
      <c r="D39" s="85"/>
    </row>
    <row r="40" spans="1:4">
      <c r="A40" s="84"/>
      <c r="B40" s="89"/>
      <c r="C40" s="89"/>
      <c r="D40" s="85"/>
    </row>
    <row r="41" spans="1:4">
      <c r="A41" s="84"/>
      <c r="B41" s="89"/>
      <c r="C41" s="89"/>
      <c r="D41" s="85"/>
    </row>
    <row r="42" spans="1:4">
      <c r="A42" s="84"/>
      <c r="B42" s="89"/>
      <c r="C42" s="89"/>
      <c r="D42" s="85"/>
    </row>
    <row r="43" spans="1:4">
      <c r="A43" s="84"/>
      <c r="B43" s="89"/>
      <c r="C43" s="89"/>
      <c r="D43" s="85"/>
    </row>
    <row r="44" spans="1:4">
      <c r="A44" s="86"/>
      <c r="B44" s="90"/>
      <c r="C44" s="90"/>
      <c r="D44" s="87"/>
    </row>
  </sheetData>
  <mergeCells count="1">
    <mergeCell ref="A14:D4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1:E38"/>
  <sheetViews>
    <sheetView topLeftCell="A10" workbookViewId="0">
      <selection activeCell="D18" activeCellId="2" sqref="D33 D24 D18"/>
    </sheetView>
  </sheetViews>
  <sheetFormatPr defaultRowHeight="15"/>
  <cols>
    <col min="1" max="1" width="37.5703125" customWidth="1"/>
    <col min="2" max="2" width="17" customWidth="1"/>
    <col min="3" max="3" width="28.5703125" customWidth="1"/>
    <col min="4" max="4" width="57" customWidth="1"/>
  </cols>
  <sheetData>
    <row r="1" spans="1:4" ht="15.75" thickBot="1"/>
    <row r="2" spans="1:4" ht="36" customHeight="1">
      <c r="A2" s="98" t="s">
        <v>13</v>
      </c>
      <c r="B2" s="99"/>
      <c r="C2" s="99"/>
      <c r="D2" s="100"/>
    </row>
    <row r="3" spans="1:4" ht="269.25" customHeight="1">
      <c r="A3" s="101" t="s">
        <v>107</v>
      </c>
      <c r="B3" s="102"/>
      <c r="C3" s="102"/>
      <c r="D3" s="103"/>
    </row>
    <row r="4" spans="1:4" ht="36.75" customHeight="1" thickBot="1">
      <c r="A4" s="104" t="s">
        <v>42</v>
      </c>
      <c r="B4" s="105"/>
      <c r="C4" s="105"/>
      <c r="D4" s="106"/>
    </row>
    <row r="5" spans="1:4" ht="27" thickBot="1">
      <c r="A5" s="3" t="s">
        <v>14</v>
      </c>
      <c r="B5" s="4" t="s">
        <v>15</v>
      </c>
      <c r="C5" s="4" t="s">
        <v>16</v>
      </c>
      <c r="D5" s="4" t="s">
        <v>17</v>
      </c>
    </row>
    <row r="6" spans="1:4" ht="36.75" customHeight="1">
      <c r="A6" s="5" t="s">
        <v>18</v>
      </c>
      <c r="B6" s="79">
        <v>0</v>
      </c>
      <c r="C6" s="79"/>
      <c r="D6" s="79"/>
    </row>
    <row r="7" spans="1:4" ht="15.75" thickBot="1">
      <c r="A7" s="69" t="s">
        <v>135</v>
      </c>
      <c r="B7" s="81"/>
      <c r="C7" s="81"/>
      <c r="D7" s="81"/>
    </row>
    <row r="8" spans="1:4" ht="65.25" customHeight="1" thickBot="1">
      <c r="A8" s="6" t="s">
        <v>19</v>
      </c>
      <c r="B8" s="7">
        <v>0</v>
      </c>
      <c r="C8" s="7"/>
      <c r="D8" s="7"/>
    </row>
    <row r="9" spans="1:4" ht="15.75" thickBot="1">
      <c r="A9" s="6" t="s">
        <v>20</v>
      </c>
      <c r="B9" s="7">
        <v>0</v>
      </c>
      <c r="C9" s="7"/>
      <c r="D9" s="7"/>
    </row>
    <row r="10" spans="1:4" ht="15.75" thickBot="1">
      <c r="A10" s="6" t="s">
        <v>21</v>
      </c>
      <c r="B10" s="7">
        <v>0</v>
      </c>
      <c r="C10" s="7"/>
      <c r="D10" s="7"/>
    </row>
    <row r="11" spans="1:4" ht="15.75" thickBot="1">
      <c r="A11" s="92"/>
      <c r="B11" s="93"/>
      <c r="C11" s="94"/>
      <c r="D11" s="7"/>
    </row>
    <row r="12" spans="1:4" ht="25.5" customHeight="1" thickBot="1">
      <c r="A12" s="92" t="s">
        <v>22</v>
      </c>
      <c r="B12" s="93"/>
      <c r="C12" s="94"/>
      <c r="D12" s="7">
        <v>0</v>
      </c>
    </row>
    <row r="13" spans="1:4" ht="27" thickBot="1">
      <c r="A13" s="3" t="s">
        <v>23</v>
      </c>
      <c r="B13" s="4" t="s">
        <v>15</v>
      </c>
      <c r="C13" s="4" t="s">
        <v>16</v>
      </c>
      <c r="D13" s="4" t="s">
        <v>24</v>
      </c>
    </row>
    <row r="14" spans="1:4" ht="26.25" thickBot="1">
      <c r="A14" s="6" t="s">
        <v>25</v>
      </c>
      <c r="B14" s="7">
        <v>0</v>
      </c>
      <c r="C14" s="7"/>
      <c r="D14" s="7"/>
    </row>
    <row r="15" spans="1:4" ht="15.75" thickBot="1">
      <c r="A15" s="6" t="s">
        <v>105</v>
      </c>
      <c r="B15" s="7">
        <v>0</v>
      </c>
      <c r="C15" s="7"/>
      <c r="D15" s="7"/>
    </row>
    <row r="16" spans="1:4" ht="15.75" thickBot="1">
      <c r="A16" s="6" t="s">
        <v>26</v>
      </c>
      <c r="B16" s="7">
        <v>0</v>
      </c>
      <c r="C16" s="7"/>
      <c r="D16" s="7"/>
    </row>
    <row r="17" spans="1:5" ht="15.75" thickBot="1">
      <c r="A17" s="6" t="s">
        <v>27</v>
      </c>
      <c r="B17" s="7"/>
      <c r="C17" s="78"/>
      <c r="D17" s="7"/>
    </row>
    <row r="18" spans="1:5" ht="15.75" thickBot="1">
      <c r="A18" s="6" t="s">
        <v>28</v>
      </c>
      <c r="B18" s="76">
        <v>4</v>
      </c>
      <c r="C18" s="74">
        <v>120</v>
      </c>
      <c r="D18" s="7">
        <f>B18*C18</f>
        <v>480</v>
      </c>
    </row>
    <row r="19" spans="1:5" ht="15.75" thickBot="1">
      <c r="A19" s="6" t="s">
        <v>29</v>
      </c>
      <c r="B19" s="76"/>
      <c r="C19" s="75"/>
      <c r="D19" s="78"/>
    </row>
    <row r="20" spans="1:5" ht="39" thickBot="1">
      <c r="A20" s="6" t="s">
        <v>30</v>
      </c>
      <c r="B20" s="7">
        <v>24</v>
      </c>
      <c r="C20" s="76">
        <f>1336-250-48</f>
        <v>1038</v>
      </c>
      <c r="D20" s="75">
        <f>B20*C20</f>
        <v>24912</v>
      </c>
      <c r="E20" s="77"/>
    </row>
    <row r="21" spans="1:5" ht="15.75" thickBot="1">
      <c r="A21" s="6" t="s">
        <v>31</v>
      </c>
      <c r="B21" s="7"/>
      <c r="C21" s="7"/>
      <c r="D21" s="7"/>
    </row>
    <row r="22" spans="1:5" ht="26.25" thickBot="1">
      <c r="A22" s="6" t="s">
        <v>32</v>
      </c>
      <c r="B22" s="7"/>
      <c r="C22" s="7"/>
      <c r="D22" s="7"/>
    </row>
    <row r="23" spans="1:5" ht="15.75" thickBot="1">
      <c r="A23" s="6" t="s">
        <v>33</v>
      </c>
      <c r="B23" s="7"/>
      <c r="C23" s="7"/>
      <c r="D23" s="7"/>
    </row>
    <row r="24" spans="1:5" ht="26.25" thickBot="1">
      <c r="A24" s="6" t="s">
        <v>34</v>
      </c>
      <c r="B24" s="7">
        <v>4</v>
      </c>
      <c r="C24" s="7">
        <v>150</v>
      </c>
      <c r="D24" s="7">
        <f>B24*C24</f>
        <v>600</v>
      </c>
    </row>
    <row r="25" spans="1:5" ht="15.75" thickBot="1">
      <c r="A25" s="6" t="s">
        <v>35</v>
      </c>
      <c r="B25" s="7"/>
      <c r="C25" s="7"/>
      <c r="D25" s="7"/>
    </row>
    <row r="26" spans="1:5" ht="15.75" thickBot="1">
      <c r="A26" s="6" t="s">
        <v>104</v>
      </c>
      <c r="B26" s="7"/>
      <c r="C26" s="7"/>
      <c r="D26" s="7"/>
    </row>
    <row r="27" spans="1:5" ht="15.75" thickBot="1">
      <c r="A27" s="6" t="s">
        <v>106</v>
      </c>
      <c r="B27" s="7"/>
      <c r="C27" s="7"/>
      <c r="D27" s="7"/>
    </row>
    <row r="28" spans="1:5" ht="15.75" thickBot="1">
      <c r="A28" s="6" t="s">
        <v>36</v>
      </c>
      <c r="B28" s="7"/>
      <c r="C28" s="7"/>
      <c r="D28" s="7"/>
    </row>
    <row r="29" spans="1:5" ht="26.25" thickBot="1">
      <c r="A29" s="6" t="s">
        <v>37</v>
      </c>
      <c r="B29" s="7"/>
      <c r="C29" s="7"/>
      <c r="D29" s="7"/>
    </row>
    <row r="30" spans="1:5" ht="39" thickBot="1">
      <c r="A30" s="6" t="s">
        <v>38</v>
      </c>
      <c r="B30" s="7"/>
      <c r="C30" s="7"/>
      <c r="D30" s="7"/>
    </row>
    <row r="31" spans="1:5" s="65" customFormat="1" ht="15.75" thickBot="1">
      <c r="A31" s="68"/>
      <c r="B31" s="7"/>
      <c r="C31" s="7"/>
      <c r="D31" s="7"/>
    </row>
    <row r="32" spans="1:5" ht="15.75" thickBot="1">
      <c r="A32" s="68" t="s">
        <v>39</v>
      </c>
      <c r="B32" s="7"/>
      <c r="C32" s="7"/>
      <c r="D32" s="7"/>
    </row>
    <row r="33" spans="1:4" s="65" customFormat="1" ht="17.25" customHeight="1" thickBot="1">
      <c r="A33" s="71" t="s">
        <v>132</v>
      </c>
      <c r="B33" s="72">
        <v>3</v>
      </c>
      <c r="C33" s="73">
        <v>2100</v>
      </c>
      <c r="D33" s="7">
        <f>B33*C33</f>
        <v>6300</v>
      </c>
    </row>
    <row r="34" spans="1:4" ht="15.75" thickBot="1">
      <c r="A34" s="75"/>
      <c r="B34" s="75"/>
      <c r="C34" s="75"/>
      <c r="D34" s="7"/>
    </row>
    <row r="35" spans="1:4" ht="25.5" customHeight="1" thickBot="1">
      <c r="A35" s="95" t="s">
        <v>40</v>
      </c>
      <c r="B35" s="96"/>
      <c r="C35" s="97"/>
      <c r="D35" s="7"/>
    </row>
    <row r="36" spans="1:4" ht="15.75" thickBot="1">
      <c r="A36" s="9" t="s">
        <v>41</v>
      </c>
      <c r="B36" s="7"/>
      <c r="C36" s="10">
        <f>SUM(D6:D35)</f>
        <v>32292</v>
      </c>
      <c r="D36" s="10"/>
    </row>
    <row r="38" spans="1:4">
      <c r="A38" s="21" t="s">
        <v>74</v>
      </c>
    </row>
  </sheetData>
  <mergeCells count="9">
    <mergeCell ref="A11:C11"/>
    <mergeCell ref="A12:C12"/>
    <mergeCell ref="A35:C35"/>
    <mergeCell ref="A2:D2"/>
    <mergeCell ref="A3:D3"/>
    <mergeCell ref="A4:D4"/>
    <mergeCell ref="B6:B7"/>
    <mergeCell ref="C6:C7"/>
    <mergeCell ref="D6:D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dimension ref="A1:D46"/>
  <sheetViews>
    <sheetView workbookViewId="0">
      <selection activeCell="A9" sqref="A9:D46"/>
    </sheetView>
  </sheetViews>
  <sheetFormatPr defaultRowHeight="15"/>
  <cols>
    <col min="1" max="1" width="35.5703125" customWidth="1"/>
    <col min="2" max="2" width="17.28515625" customWidth="1"/>
    <col min="3" max="3" width="16.140625" customWidth="1"/>
    <col min="4" max="4" width="27.7109375" customWidth="1"/>
    <col min="5" max="5" width="14.7109375" customWidth="1"/>
  </cols>
  <sheetData>
    <row r="1" spans="1:4">
      <c r="A1" s="1" t="s">
        <v>0</v>
      </c>
      <c r="B1" s="1" t="s">
        <v>1</v>
      </c>
      <c r="C1" s="1" t="s">
        <v>2</v>
      </c>
      <c r="D1" s="1" t="s">
        <v>3</v>
      </c>
    </row>
    <row r="2" spans="1:4">
      <c r="A2" s="65" t="s">
        <v>133</v>
      </c>
      <c r="B2" s="58"/>
      <c r="C2" s="2">
        <v>1152</v>
      </c>
      <c r="D2" s="2">
        <f>SUM(B2:C2)</f>
        <v>1152</v>
      </c>
    </row>
    <row r="3" spans="1:4">
      <c r="A3" t="s">
        <v>60</v>
      </c>
      <c r="B3" s="58">
        <v>6000</v>
      </c>
      <c r="C3" s="2"/>
      <c r="D3" s="2">
        <f>SUM(B3:C3)</f>
        <v>6000</v>
      </c>
    </row>
    <row r="4" spans="1:4">
      <c r="A4" s="36" t="s">
        <v>10</v>
      </c>
      <c r="B4" s="37">
        <f>SUM(B2:B3)</f>
        <v>6000</v>
      </c>
      <c r="C4" s="37">
        <f>SUM(C2:C3)</f>
        <v>1152</v>
      </c>
      <c r="D4" s="37">
        <f>SUM(D2:D3)</f>
        <v>7152</v>
      </c>
    </row>
    <row r="8" spans="1:4">
      <c r="A8" s="35" t="s">
        <v>86</v>
      </c>
    </row>
    <row r="9" spans="1:4">
      <c r="A9" s="91" t="s">
        <v>147</v>
      </c>
      <c r="B9" s="91"/>
      <c r="C9" s="91"/>
      <c r="D9" s="91"/>
    </row>
    <row r="10" spans="1:4">
      <c r="A10" s="91"/>
      <c r="B10" s="91"/>
      <c r="C10" s="91"/>
      <c r="D10" s="91"/>
    </row>
    <row r="11" spans="1:4">
      <c r="A11" s="91"/>
      <c r="B11" s="91"/>
      <c r="C11" s="91"/>
      <c r="D11" s="91"/>
    </row>
    <row r="12" spans="1:4">
      <c r="A12" s="91"/>
      <c r="B12" s="91"/>
      <c r="C12" s="91"/>
      <c r="D12" s="91"/>
    </row>
    <row r="13" spans="1:4">
      <c r="A13" s="91"/>
      <c r="B13" s="91"/>
      <c r="C13" s="91"/>
      <c r="D13" s="91"/>
    </row>
    <row r="14" spans="1:4">
      <c r="A14" s="91"/>
      <c r="B14" s="91"/>
      <c r="C14" s="91"/>
      <c r="D14" s="91"/>
    </row>
    <row r="15" spans="1:4">
      <c r="A15" s="91"/>
      <c r="B15" s="91"/>
      <c r="C15" s="91"/>
      <c r="D15" s="91"/>
    </row>
    <row r="16" spans="1:4">
      <c r="A16" s="91"/>
      <c r="B16" s="91"/>
      <c r="C16" s="91"/>
      <c r="D16" s="91"/>
    </row>
    <row r="17" spans="1:4">
      <c r="A17" s="91"/>
      <c r="B17" s="91"/>
      <c r="C17" s="91"/>
      <c r="D17" s="91"/>
    </row>
    <row r="18" spans="1:4">
      <c r="A18" s="91"/>
      <c r="B18" s="91"/>
      <c r="C18" s="91"/>
      <c r="D18" s="91"/>
    </row>
    <row r="19" spans="1:4">
      <c r="A19" s="91"/>
      <c r="B19" s="91"/>
      <c r="C19" s="91"/>
      <c r="D19" s="91"/>
    </row>
    <row r="20" spans="1:4">
      <c r="A20" s="91"/>
      <c r="B20" s="91"/>
      <c r="C20" s="91"/>
      <c r="D20" s="91"/>
    </row>
    <row r="21" spans="1:4">
      <c r="A21" s="91"/>
      <c r="B21" s="91"/>
      <c r="C21" s="91"/>
      <c r="D21" s="91"/>
    </row>
    <row r="22" spans="1:4">
      <c r="A22" s="91"/>
      <c r="B22" s="91"/>
      <c r="C22" s="91"/>
      <c r="D22" s="91"/>
    </row>
    <row r="23" spans="1:4">
      <c r="A23" s="91"/>
      <c r="B23" s="91"/>
      <c r="C23" s="91"/>
      <c r="D23" s="91"/>
    </row>
    <row r="24" spans="1:4">
      <c r="A24" s="91"/>
      <c r="B24" s="91"/>
      <c r="C24" s="91"/>
      <c r="D24" s="91"/>
    </row>
    <row r="25" spans="1:4">
      <c r="A25" s="91"/>
      <c r="B25" s="91"/>
      <c r="C25" s="91"/>
      <c r="D25" s="91"/>
    </row>
    <row r="26" spans="1:4">
      <c r="A26" s="91"/>
      <c r="B26" s="91"/>
      <c r="C26" s="91"/>
      <c r="D26" s="91"/>
    </row>
    <row r="27" spans="1:4">
      <c r="A27" s="91"/>
      <c r="B27" s="91"/>
      <c r="C27" s="91"/>
      <c r="D27" s="91"/>
    </row>
    <row r="28" spans="1:4">
      <c r="A28" s="91"/>
      <c r="B28" s="91"/>
      <c r="C28" s="91"/>
      <c r="D28" s="91"/>
    </row>
    <row r="29" spans="1:4">
      <c r="A29" s="91"/>
      <c r="B29" s="91"/>
      <c r="C29" s="91"/>
      <c r="D29" s="91"/>
    </row>
    <row r="30" spans="1:4">
      <c r="A30" s="91"/>
      <c r="B30" s="91"/>
      <c r="C30" s="91"/>
      <c r="D30" s="91"/>
    </row>
    <row r="31" spans="1:4">
      <c r="A31" s="91"/>
      <c r="B31" s="91"/>
      <c r="C31" s="91"/>
      <c r="D31" s="91"/>
    </row>
    <row r="32" spans="1:4">
      <c r="A32" s="91"/>
      <c r="B32" s="91"/>
      <c r="C32" s="91"/>
      <c r="D32" s="91"/>
    </row>
    <row r="33" spans="1:4">
      <c r="A33" s="91"/>
      <c r="B33" s="91"/>
      <c r="C33" s="91"/>
      <c r="D33" s="91"/>
    </row>
    <row r="34" spans="1:4">
      <c r="A34" s="91"/>
      <c r="B34" s="91"/>
      <c r="C34" s="91"/>
      <c r="D34" s="91"/>
    </row>
    <row r="35" spans="1:4">
      <c r="A35" s="91"/>
      <c r="B35" s="91"/>
      <c r="C35" s="91"/>
      <c r="D35" s="91"/>
    </row>
    <row r="36" spans="1:4">
      <c r="A36" s="91"/>
      <c r="B36" s="91"/>
      <c r="C36" s="91"/>
      <c r="D36" s="91"/>
    </row>
    <row r="37" spans="1:4">
      <c r="A37" s="91"/>
      <c r="B37" s="91"/>
      <c r="C37" s="91"/>
      <c r="D37" s="91"/>
    </row>
    <row r="38" spans="1:4">
      <c r="A38" s="91"/>
      <c r="B38" s="91"/>
      <c r="C38" s="91"/>
      <c r="D38" s="91"/>
    </row>
    <row r="39" spans="1:4">
      <c r="A39" s="91"/>
      <c r="B39" s="91"/>
      <c r="C39" s="91"/>
      <c r="D39" s="91"/>
    </row>
    <row r="40" spans="1:4">
      <c r="A40" s="91"/>
      <c r="B40" s="91"/>
      <c r="C40" s="91"/>
      <c r="D40" s="91"/>
    </row>
    <row r="41" spans="1:4">
      <c r="A41" s="91"/>
      <c r="B41" s="91"/>
      <c r="C41" s="91"/>
      <c r="D41" s="91"/>
    </row>
    <row r="42" spans="1:4">
      <c r="A42" s="91"/>
      <c r="B42" s="91"/>
      <c r="C42" s="91"/>
      <c r="D42" s="91"/>
    </row>
    <row r="43" spans="1:4">
      <c r="A43" s="91"/>
      <c r="B43" s="91"/>
      <c r="C43" s="91"/>
      <c r="D43" s="91"/>
    </row>
    <row r="44" spans="1:4">
      <c r="A44" s="91"/>
      <c r="B44" s="91"/>
      <c r="C44" s="91"/>
      <c r="D44" s="91"/>
    </row>
    <row r="45" spans="1:4">
      <c r="A45" s="91"/>
      <c r="B45" s="91"/>
      <c r="C45" s="91"/>
      <c r="D45" s="91"/>
    </row>
    <row r="46" spans="1:4">
      <c r="A46" s="91"/>
      <c r="B46" s="91"/>
      <c r="C46" s="91"/>
      <c r="D46" s="91"/>
    </row>
  </sheetData>
  <mergeCells count="1">
    <mergeCell ref="A9:D4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Instructions</vt:lpstr>
      <vt:lpstr>Budget Checklist</vt:lpstr>
      <vt:lpstr>BUDGET</vt:lpstr>
      <vt:lpstr>Salary</vt:lpstr>
      <vt:lpstr>PersonnelBenefits</vt:lpstr>
      <vt:lpstr>Travel</vt:lpstr>
      <vt:lpstr>EquipmentHardware</vt:lpstr>
      <vt:lpstr>Hardware Table</vt:lpstr>
      <vt:lpstr>SuppliesMaterialsSW</vt:lpstr>
      <vt:lpstr>Software Table</vt:lpstr>
      <vt:lpstr>Contractual</vt:lpstr>
      <vt:lpstr>General Operating</vt:lpstr>
      <vt:lpstr>Indirect</vt:lpstr>
    </vt:vector>
  </TitlesOfParts>
  <Company>Ks Dept of Education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Melinda Stanley</dc:creator>
  <cp:lastModifiedBy>jgridley</cp:lastModifiedBy>
  <dcterms:created xsi:type="dcterms:W3CDTF">2009-06-18T14:33:33Z</dcterms:created>
  <dcterms:modified xsi:type="dcterms:W3CDTF">2011-04-05T00:28:17Z</dcterms:modified>
</cp:coreProperties>
</file>